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Munka1!$A$1:$N$93</definedName>
  </definedNames>
  <calcPr calcId="152511"/>
</workbook>
</file>

<file path=xl/calcChain.xml><?xml version="1.0" encoding="utf-8"?>
<calcChain xmlns="http://schemas.openxmlformats.org/spreadsheetml/2006/main">
  <c r="M75" i="1" l="1"/>
  <c r="G51" i="1"/>
  <c r="G92" i="1" s="1"/>
  <c r="I51" i="1"/>
  <c r="K51" i="1"/>
  <c r="K92" i="1" s="1"/>
  <c r="M51" i="1"/>
  <c r="E51" i="1"/>
  <c r="H74" i="1" l="1"/>
  <c r="J74" i="1" s="1"/>
  <c r="L74" i="1" s="1"/>
  <c r="N74" i="1" s="1"/>
  <c r="M43" i="1"/>
  <c r="I43" i="1"/>
  <c r="M47" i="1"/>
  <c r="M21" i="1"/>
  <c r="M26" i="1" l="1"/>
  <c r="M92" i="1" s="1"/>
  <c r="L93" i="1" l="1"/>
  <c r="N93" i="1" s="1"/>
  <c r="I75" i="1" l="1"/>
  <c r="I47" i="1"/>
  <c r="I26" i="1" s="1"/>
  <c r="I21" i="1"/>
  <c r="I92" i="1" l="1"/>
  <c r="E75" i="1"/>
  <c r="E92" i="1" s="1"/>
  <c r="F8" i="1" l="1"/>
  <c r="H8" i="1" s="1"/>
  <c r="J8" i="1" s="1"/>
  <c r="L8" i="1" s="1"/>
  <c r="N8" i="1" s="1"/>
  <c r="F9" i="1"/>
  <c r="H9" i="1" s="1"/>
  <c r="J9" i="1" s="1"/>
  <c r="L9" i="1" s="1"/>
  <c r="N9" i="1" s="1"/>
  <c r="F11" i="1"/>
  <c r="H11" i="1" s="1"/>
  <c r="J11" i="1" s="1"/>
  <c r="L11" i="1" s="1"/>
  <c r="N11" i="1" s="1"/>
  <c r="F12" i="1"/>
  <c r="H12" i="1" s="1"/>
  <c r="J12" i="1" s="1"/>
  <c r="L12" i="1" s="1"/>
  <c r="N12" i="1" s="1"/>
  <c r="F13" i="1"/>
  <c r="H13" i="1" s="1"/>
  <c r="J13" i="1" s="1"/>
  <c r="L13" i="1" s="1"/>
  <c r="N13" i="1" s="1"/>
  <c r="F14" i="1"/>
  <c r="H14" i="1" s="1"/>
  <c r="J14" i="1" s="1"/>
  <c r="L14" i="1" s="1"/>
  <c r="N14" i="1" s="1"/>
  <c r="F15" i="1"/>
  <c r="H15" i="1" s="1"/>
  <c r="J15" i="1" s="1"/>
  <c r="L15" i="1" s="1"/>
  <c r="N15" i="1" s="1"/>
  <c r="F16" i="1"/>
  <c r="H16" i="1" s="1"/>
  <c r="J16" i="1" s="1"/>
  <c r="L16" i="1" s="1"/>
  <c r="N16" i="1" s="1"/>
  <c r="F17" i="1"/>
  <c r="H17" i="1" s="1"/>
  <c r="J17" i="1" s="1"/>
  <c r="L17" i="1" s="1"/>
  <c r="N17" i="1" s="1"/>
  <c r="F18" i="1"/>
  <c r="H18" i="1" s="1"/>
  <c r="J18" i="1" s="1"/>
  <c r="L18" i="1" s="1"/>
  <c r="N18" i="1" s="1"/>
  <c r="F19" i="1"/>
  <c r="H19" i="1" s="1"/>
  <c r="J19" i="1" s="1"/>
  <c r="L19" i="1" s="1"/>
  <c r="N19" i="1" s="1"/>
  <c r="F20" i="1"/>
  <c r="H20" i="1" s="1"/>
  <c r="J20" i="1" s="1"/>
  <c r="L20" i="1" s="1"/>
  <c r="N20" i="1" s="1"/>
  <c r="F24" i="1"/>
  <c r="H24" i="1" s="1"/>
  <c r="J24" i="1" s="1"/>
  <c r="L24" i="1" s="1"/>
  <c r="N24" i="1" s="1"/>
  <c r="F27" i="1"/>
  <c r="H27" i="1" s="1"/>
  <c r="J27" i="1" s="1"/>
  <c r="L27" i="1" s="1"/>
  <c r="N27" i="1" s="1"/>
  <c r="F29" i="1"/>
  <c r="H29" i="1" s="1"/>
  <c r="J29" i="1" s="1"/>
  <c r="L29" i="1" s="1"/>
  <c r="N29" i="1" s="1"/>
  <c r="F30" i="1"/>
  <c r="H30" i="1" s="1"/>
  <c r="J30" i="1" s="1"/>
  <c r="L30" i="1" s="1"/>
  <c r="N30" i="1" s="1"/>
  <c r="F31" i="1"/>
  <c r="H31" i="1" s="1"/>
  <c r="J31" i="1" s="1"/>
  <c r="L31" i="1" s="1"/>
  <c r="N31" i="1" s="1"/>
  <c r="F32" i="1"/>
  <c r="H32" i="1" s="1"/>
  <c r="J32" i="1" s="1"/>
  <c r="L32" i="1" s="1"/>
  <c r="N32" i="1" s="1"/>
  <c r="F33" i="1"/>
  <c r="H33" i="1" s="1"/>
  <c r="J33" i="1" s="1"/>
  <c r="L33" i="1" s="1"/>
  <c r="N33" i="1" s="1"/>
  <c r="F34" i="1"/>
  <c r="H34" i="1" s="1"/>
  <c r="J34" i="1" s="1"/>
  <c r="L34" i="1" s="1"/>
  <c r="N34" i="1" s="1"/>
  <c r="F35" i="1"/>
  <c r="H35" i="1" s="1"/>
  <c r="J35" i="1" s="1"/>
  <c r="L35" i="1" s="1"/>
  <c r="N35" i="1" s="1"/>
  <c r="F36" i="1"/>
  <c r="H36" i="1" s="1"/>
  <c r="J36" i="1" s="1"/>
  <c r="L36" i="1" s="1"/>
  <c r="N36" i="1" s="1"/>
  <c r="F37" i="1"/>
  <c r="H37" i="1" s="1"/>
  <c r="J37" i="1" s="1"/>
  <c r="L37" i="1" s="1"/>
  <c r="N37" i="1" s="1"/>
  <c r="F38" i="1"/>
  <c r="H38" i="1" s="1"/>
  <c r="J38" i="1" s="1"/>
  <c r="L38" i="1" s="1"/>
  <c r="N38" i="1" s="1"/>
  <c r="F39" i="1"/>
  <c r="H39" i="1" s="1"/>
  <c r="J39" i="1" s="1"/>
  <c r="L39" i="1" s="1"/>
  <c r="N39" i="1" s="1"/>
  <c r="F40" i="1"/>
  <c r="H40" i="1" s="1"/>
  <c r="J40" i="1" s="1"/>
  <c r="L40" i="1" s="1"/>
  <c r="N40" i="1" s="1"/>
  <c r="F41" i="1"/>
  <c r="H41" i="1" s="1"/>
  <c r="J41" i="1" s="1"/>
  <c r="L41" i="1" s="1"/>
  <c r="N41" i="1" s="1"/>
  <c r="F42" i="1"/>
  <c r="H42" i="1" s="1"/>
  <c r="J42" i="1" s="1"/>
  <c r="L42" i="1" s="1"/>
  <c r="N42" i="1" s="1"/>
  <c r="F44" i="1"/>
  <c r="H44" i="1" s="1"/>
  <c r="J44" i="1" s="1"/>
  <c r="L44" i="1" s="1"/>
  <c r="N44" i="1" s="1"/>
  <c r="F45" i="1"/>
  <c r="H45" i="1" s="1"/>
  <c r="J45" i="1" s="1"/>
  <c r="L45" i="1" s="1"/>
  <c r="N45" i="1" s="1"/>
  <c r="F46" i="1"/>
  <c r="H46" i="1" s="1"/>
  <c r="J46" i="1" s="1"/>
  <c r="L46" i="1" s="1"/>
  <c r="N46" i="1" s="1"/>
  <c r="F48" i="1"/>
  <c r="H48" i="1" s="1"/>
  <c r="J48" i="1" s="1"/>
  <c r="L48" i="1" s="1"/>
  <c r="N48" i="1" s="1"/>
  <c r="F49" i="1"/>
  <c r="H49" i="1" s="1"/>
  <c r="J49" i="1" s="1"/>
  <c r="L49" i="1" s="1"/>
  <c r="N49" i="1" s="1"/>
  <c r="F50" i="1"/>
  <c r="H50" i="1" s="1"/>
  <c r="J50" i="1" s="1"/>
  <c r="L50" i="1" s="1"/>
  <c r="N50" i="1" s="1"/>
  <c r="F53" i="1"/>
  <c r="H53" i="1" s="1"/>
  <c r="J53" i="1" s="1"/>
  <c r="L53" i="1" s="1"/>
  <c r="N53" i="1" s="1"/>
  <c r="F54" i="1"/>
  <c r="H54" i="1" s="1"/>
  <c r="J54" i="1" s="1"/>
  <c r="L54" i="1" s="1"/>
  <c r="N54" i="1" s="1"/>
  <c r="F55" i="1"/>
  <c r="H55" i="1" s="1"/>
  <c r="J55" i="1" s="1"/>
  <c r="L55" i="1" s="1"/>
  <c r="N55" i="1" s="1"/>
  <c r="F56" i="1"/>
  <c r="H56" i="1" s="1"/>
  <c r="J56" i="1" s="1"/>
  <c r="L56" i="1" s="1"/>
  <c r="N56" i="1" s="1"/>
  <c r="F57" i="1"/>
  <c r="H57" i="1" s="1"/>
  <c r="J57" i="1" s="1"/>
  <c r="L57" i="1" s="1"/>
  <c r="N57" i="1" s="1"/>
  <c r="F58" i="1"/>
  <c r="H58" i="1" s="1"/>
  <c r="J58" i="1" s="1"/>
  <c r="L58" i="1" s="1"/>
  <c r="N58" i="1" s="1"/>
  <c r="F59" i="1"/>
  <c r="H59" i="1" s="1"/>
  <c r="J59" i="1" s="1"/>
  <c r="L59" i="1" s="1"/>
  <c r="N59" i="1" s="1"/>
  <c r="F60" i="1"/>
  <c r="H60" i="1" s="1"/>
  <c r="J60" i="1" s="1"/>
  <c r="L60" i="1" s="1"/>
  <c r="N60" i="1" s="1"/>
  <c r="F61" i="1"/>
  <c r="H61" i="1" s="1"/>
  <c r="J61" i="1" s="1"/>
  <c r="L61" i="1" s="1"/>
  <c r="N61" i="1" s="1"/>
  <c r="F62" i="1"/>
  <c r="H62" i="1" s="1"/>
  <c r="J62" i="1" s="1"/>
  <c r="L62" i="1" s="1"/>
  <c r="N62" i="1" s="1"/>
  <c r="F63" i="1"/>
  <c r="H63" i="1" s="1"/>
  <c r="J63" i="1" s="1"/>
  <c r="L63" i="1" s="1"/>
  <c r="N63" i="1" s="1"/>
  <c r="F64" i="1"/>
  <c r="H64" i="1" s="1"/>
  <c r="J64" i="1" s="1"/>
  <c r="L64" i="1" s="1"/>
  <c r="N64" i="1" s="1"/>
  <c r="F65" i="1"/>
  <c r="H65" i="1" s="1"/>
  <c r="J65" i="1" s="1"/>
  <c r="L65" i="1" s="1"/>
  <c r="N65" i="1" s="1"/>
  <c r="F66" i="1"/>
  <c r="H66" i="1" s="1"/>
  <c r="J66" i="1" s="1"/>
  <c r="L66" i="1" s="1"/>
  <c r="N66" i="1" s="1"/>
  <c r="F67" i="1"/>
  <c r="H67" i="1" s="1"/>
  <c r="J67" i="1" s="1"/>
  <c r="L67" i="1" s="1"/>
  <c r="N67" i="1" s="1"/>
  <c r="F68" i="1"/>
  <c r="H68" i="1" s="1"/>
  <c r="J68" i="1" s="1"/>
  <c r="L68" i="1" s="1"/>
  <c r="N68" i="1" s="1"/>
  <c r="F69" i="1"/>
  <c r="H69" i="1" s="1"/>
  <c r="J69" i="1" s="1"/>
  <c r="L69" i="1" s="1"/>
  <c r="N69" i="1" s="1"/>
  <c r="F70" i="1"/>
  <c r="H70" i="1" s="1"/>
  <c r="J70" i="1" s="1"/>
  <c r="L70" i="1" s="1"/>
  <c r="N70" i="1" s="1"/>
  <c r="F71" i="1"/>
  <c r="H71" i="1" s="1"/>
  <c r="J71" i="1" s="1"/>
  <c r="L71" i="1" s="1"/>
  <c r="N71" i="1" s="1"/>
  <c r="F72" i="1"/>
  <c r="H72" i="1" s="1"/>
  <c r="J72" i="1" s="1"/>
  <c r="L72" i="1" s="1"/>
  <c r="N72" i="1" s="1"/>
  <c r="F73" i="1"/>
  <c r="H73" i="1" s="1"/>
  <c r="J73" i="1" s="1"/>
  <c r="L73" i="1" s="1"/>
  <c r="N73" i="1" s="1"/>
  <c r="F75" i="1"/>
  <c r="H75" i="1" s="1"/>
  <c r="J75" i="1" s="1"/>
  <c r="L75" i="1" s="1"/>
  <c r="N75" i="1" s="1"/>
  <c r="F76" i="1"/>
  <c r="H76" i="1" s="1"/>
  <c r="J76" i="1" s="1"/>
  <c r="L76" i="1" s="1"/>
  <c r="N76" i="1" s="1"/>
  <c r="F77" i="1"/>
  <c r="H77" i="1" s="1"/>
  <c r="J77" i="1" s="1"/>
  <c r="L77" i="1" s="1"/>
  <c r="N77" i="1" s="1"/>
  <c r="F78" i="1"/>
  <c r="H78" i="1" s="1"/>
  <c r="J78" i="1" s="1"/>
  <c r="L78" i="1" s="1"/>
  <c r="N78" i="1" s="1"/>
  <c r="F79" i="1"/>
  <c r="H79" i="1" s="1"/>
  <c r="J79" i="1" s="1"/>
  <c r="L79" i="1" s="1"/>
  <c r="N79" i="1" s="1"/>
  <c r="F80" i="1"/>
  <c r="H80" i="1" s="1"/>
  <c r="J80" i="1" s="1"/>
  <c r="L80" i="1" s="1"/>
  <c r="N80" i="1" s="1"/>
  <c r="F81" i="1"/>
  <c r="H81" i="1" s="1"/>
  <c r="J81" i="1" s="1"/>
  <c r="L81" i="1" s="1"/>
  <c r="N81" i="1" s="1"/>
  <c r="F82" i="1"/>
  <c r="H82" i="1" s="1"/>
  <c r="J82" i="1" s="1"/>
  <c r="L82" i="1" s="1"/>
  <c r="N82" i="1" s="1"/>
  <c r="F83" i="1"/>
  <c r="H83" i="1" s="1"/>
  <c r="J83" i="1" s="1"/>
  <c r="L83" i="1" s="1"/>
  <c r="N83" i="1" s="1"/>
  <c r="F84" i="1"/>
  <c r="H84" i="1" s="1"/>
  <c r="J84" i="1" s="1"/>
  <c r="L84" i="1" s="1"/>
  <c r="N84" i="1" s="1"/>
  <c r="F85" i="1"/>
  <c r="H85" i="1" s="1"/>
  <c r="J85" i="1" s="1"/>
  <c r="L85" i="1" s="1"/>
  <c r="N85" i="1" s="1"/>
  <c r="F87" i="1"/>
  <c r="H87" i="1" s="1"/>
  <c r="J87" i="1" s="1"/>
  <c r="L87" i="1" s="1"/>
  <c r="N87" i="1" s="1"/>
  <c r="F88" i="1"/>
  <c r="H88" i="1" s="1"/>
  <c r="J88" i="1" s="1"/>
  <c r="L88" i="1" s="1"/>
  <c r="N88" i="1" s="1"/>
  <c r="F89" i="1"/>
  <c r="H89" i="1" s="1"/>
  <c r="J89" i="1" s="1"/>
  <c r="L89" i="1" s="1"/>
  <c r="N89" i="1" s="1"/>
  <c r="F90" i="1"/>
  <c r="H90" i="1" s="1"/>
  <c r="J90" i="1" s="1"/>
  <c r="L90" i="1" s="1"/>
  <c r="N90" i="1" s="1"/>
  <c r="F91" i="1"/>
  <c r="H91" i="1" s="1"/>
  <c r="J91" i="1" s="1"/>
  <c r="L91" i="1" s="1"/>
  <c r="N91" i="1" s="1"/>
  <c r="D47" i="1" l="1"/>
  <c r="F47" i="1" s="1"/>
  <c r="H47" i="1" s="1"/>
  <c r="J47" i="1" s="1"/>
  <c r="L47" i="1" s="1"/>
  <c r="N47" i="1" s="1"/>
  <c r="D43" i="1"/>
  <c r="F43" i="1" s="1"/>
  <c r="H43" i="1" s="1"/>
  <c r="J43" i="1" s="1"/>
  <c r="L43" i="1" s="1"/>
  <c r="N43" i="1" s="1"/>
  <c r="D28" i="1" l="1"/>
  <c r="D25" i="1"/>
  <c r="F25" i="1" s="1"/>
  <c r="H25" i="1" s="1"/>
  <c r="J25" i="1" s="1"/>
  <c r="L25" i="1" s="1"/>
  <c r="N25" i="1" s="1"/>
  <c r="D23" i="1"/>
  <c r="F23" i="1" s="1"/>
  <c r="H23" i="1" s="1"/>
  <c r="J23" i="1" s="1"/>
  <c r="L23" i="1" s="1"/>
  <c r="N23" i="1" s="1"/>
  <c r="D22" i="1"/>
  <c r="F22" i="1" s="1"/>
  <c r="H22" i="1" s="1"/>
  <c r="J22" i="1" s="1"/>
  <c r="L22" i="1" s="1"/>
  <c r="N22" i="1" s="1"/>
  <c r="D10" i="1"/>
  <c r="D7" i="1" l="1"/>
  <c r="F7" i="1" s="1"/>
  <c r="F10" i="1"/>
  <c r="H10" i="1" s="1"/>
  <c r="J10" i="1" s="1"/>
  <c r="L10" i="1" s="1"/>
  <c r="N10" i="1" s="1"/>
  <c r="D26" i="1"/>
  <c r="F26" i="1" s="1"/>
  <c r="H26" i="1" s="1"/>
  <c r="J26" i="1" s="1"/>
  <c r="L26" i="1" s="1"/>
  <c r="N26" i="1" s="1"/>
  <c r="F28" i="1"/>
  <c r="H28" i="1" s="1"/>
  <c r="J28" i="1" s="1"/>
  <c r="L28" i="1" s="1"/>
  <c r="N28" i="1" s="1"/>
  <c r="D21" i="1"/>
  <c r="F21" i="1" s="1"/>
  <c r="H21" i="1" s="1"/>
  <c r="J21" i="1" s="1"/>
  <c r="L21" i="1" s="1"/>
  <c r="N21" i="1" s="1"/>
  <c r="D52" i="1"/>
  <c r="H7" i="1" l="1"/>
  <c r="F52" i="1"/>
  <c r="F51" i="1" s="1"/>
  <c r="F92" i="1" s="1"/>
  <c r="D51" i="1"/>
  <c r="D92" i="1" s="1"/>
  <c r="J7" i="1" l="1"/>
  <c r="H52" i="1"/>
  <c r="H51" i="1" s="1"/>
  <c r="H92" i="1" s="1"/>
  <c r="L7" i="1" l="1"/>
  <c r="J52" i="1"/>
  <c r="J51" i="1" s="1"/>
  <c r="J92" i="1" s="1"/>
  <c r="N7" i="1" l="1"/>
  <c r="L52" i="1"/>
  <c r="L51" i="1" s="1"/>
  <c r="L92" i="1" s="1"/>
  <c r="N52" i="1" l="1"/>
  <c r="N51" i="1" s="1"/>
  <c r="N92" i="1" s="1"/>
</calcChain>
</file>

<file path=xl/sharedStrings.xml><?xml version="1.0" encoding="utf-8"?>
<sst xmlns="http://schemas.openxmlformats.org/spreadsheetml/2006/main" count="135" uniqueCount="121">
  <si>
    <t>I.</t>
  </si>
  <si>
    <t>A helyi önkormányzatok működésének általános támogatása</t>
  </si>
  <si>
    <t>a) Önkormányzati Hivatal működésének támogatása</t>
  </si>
  <si>
    <t>b) Település-üzemeltetéshez kapcsolódó feladatellátás támogatása</t>
  </si>
  <si>
    <t xml:space="preserve">II. </t>
  </si>
  <si>
    <t>A települési önkormányzatok egyes köznevelési és gyermekétkeztetési feladatainak támogatása</t>
  </si>
  <si>
    <t>Óvodaműködtetési támogatás</t>
  </si>
  <si>
    <t>III.</t>
  </si>
  <si>
    <t>A települési önkormányzatok szociális és gyermekjóléti feladatainak támogatása</t>
  </si>
  <si>
    <t>Egyes szociális és gyermekjóléti feladatok támogatása</t>
  </si>
  <si>
    <t xml:space="preserve">IV. </t>
  </si>
  <si>
    <t>A települési önkormányzatok kulturális feladatainak támogatása</t>
  </si>
  <si>
    <t>Könyvtári, közművelődési és múzeumi feladatok támogatása</t>
  </si>
  <si>
    <t>Lakossági víz- és csatornaszolgáltatás támogatása</t>
  </si>
  <si>
    <t>A helyi önkormányzatok általános működésének és ágazati feladatainak támogatása</t>
  </si>
  <si>
    <t>1.</t>
  </si>
  <si>
    <t>2.</t>
  </si>
  <si>
    <t>3.</t>
  </si>
  <si>
    <t>4.</t>
  </si>
  <si>
    <t>Társulás által fenntartott óvodákba bejáró gyermekek utaztatásának támogatása</t>
  </si>
  <si>
    <t xml:space="preserve">  c) Szociális étkeztetés</t>
  </si>
  <si>
    <t xml:space="preserve">  d) Házi segítségnyújtás</t>
  </si>
  <si>
    <t xml:space="preserve">  e) Falugondnoki vagy tanyagondnoki szolgáltatás</t>
  </si>
  <si>
    <t xml:space="preserve">  f) Időskorúak nappali intézményi ellátása</t>
  </si>
  <si>
    <t xml:space="preserve">  g) Fogyatékos és demens személyek nappali intézményi ellátása</t>
  </si>
  <si>
    <t xml:space="preserve">  h) Pszichiátriai és szenvedélybetegek nappali intézményi ellátása</t>
  </si>
  <si>
    <t xml:space="preserve">  i) Hajláktalanok nappali intézményi ellátása</t>
  </si>
  <si>
    <t xml:space="preserve">  b) Intézmény- üzemeltetési támogatás</t>
  </si>
  <si>
    <t xml:space="preserve">  a) Megyei hatókörű városi múzeumok feladatainak támogatása</t>
  </si>
  <si>
    <t xml:space="preserve">  b) Megyei könyvtárak feladatainak támogatása</t>
  </si>
  <si>
    <t xml:space="preserve">  c) Megyeszékhely megyei jogú városok és Szentendre Város Önkormányzatának közművelődési támogatása</t>
  </si>
  <si>
    <t xml:space="preserve">  d) Települési önkormányzatok támogatása a nyilvános könyvtári ellátási és a közművelődési feladatokhoz</t>
  </si>
  <si>
    <t xml:space="preserve">  g) Fővárosi kerületi önkormányzatok közművelődési támogatása</t>
  </si>
  <si>
    <t xml:space="preserve">  a) Színházművészeti szervezetek támogatása</t>
  </si>
  <si>
    <t xml:space="preserve">  c) Zeneművészeti szervezetek támogatása</t>
  </si>
  <si>
    <t>Támogatások</t>
  </si>
  <si>
    <t>5.</t>
  </si>
  <si>
    <t>6.</t>
  </si>
  <si>
    <t>8.</t>
  </si>
  <si>
    <t>9.</t>
  </si>
  <si>
    <t>10.</t>
  </si>
  <si>
    <t>11.</t>
  </si>
  <si>
    <t>12.</t>
  </si>
  <si>
    <t xml:space="preserve">1. </t>
  </si>
  <si>
    <t>Címzett és céltámogatások</t>
  </si>
  <si>
    <t>Vis maior támogatás</t>
  </si>
  <si>
    <t>A helyi önkormányzatok, a települési és területi nemzetiségi önkormányzatok központi alrendszeréből származó forrásai</t>
  </si>
  <si>
    <t>A települési önkormányzatok működésének támogatása</t>
  </si>
  <si>
    <t>Óvodapedagógusok és az óvodapedagógusok nevelő munkáját közvetlenül segítők bértámogatása</t>
  </si>
  <si>
    <t xml:space="preserve">    ba) A zöldterület-gazdálkodással kapcsolatos feladatok ellátásának támogatása</t>
  </si>
  <si>
    <t xml:space="preserve">    bb) Közvilágítás fenntartásának támogatása</t>
  </si>
  <si>
    <t xml:space="preserve">    bc) Köztemető fenntartással kapcsolatos feladatok ellátása</t>
  </si>
  <si>
    <t xml:space="preserve">    bd) Közutak fenntartásának támogatása</t>
  </si>
  <si>
    <t xml:space="preserve">     aa) A nemzeti minősítésű színházművészeti szervezetek támogatása</t>
  </si>
  <si>
    <t xml:space="preserve">       aaa) A nemzeti minősítű színházművészeti szervezetek művészeti támogatása</t>
  </si>
  <si>
    <t xml:space="preserve">      aab) A nemzeti minősítű színházművészeti szervezetek létesítmény-gazdálkodási célú támogatása</t>
  </si>
  <si>
    <t xml:space="preserve">     ab) A kiemelt minősítésű színházművészeti szervezetek támogatása</t>
  </si>
  <si>
    <t xml:space="preserve">      aba) A kiemelt minősítésű színházművészeti szervezetek támogatása</t>
  </si>
  <si>
    <t xml:space="preserve">      abb) A kiemelt minősítésű színházművészeti szervezetek működési támogatása</t>
  </si>
  <si>
    <t xml:space="preserve">     ca) Zenekarok támogatása</t>
  </si>
  <si>
    <t xml:space="preserve">      caa) A nemzeti minősítésű zenekarok támogatása</t>
  </si>
  <si>
    <t xml:space="preserve">      cab) A kiemelt minősítésű zenekarok támogatása</t>
  </si>
  <si>
    <t xml:space="preserve">     cb) Énekkarok támogatása</t>
  </si>
  <si>
    <t xml:space="preserve">      cba) A nemzeti minősítésű énekkarok támogatása</t>
  </si>
  <si>
    <t xml:space="preserve">      cbb) A kiemelt minősítésű énekkarok támogatása</t>
  </si>
  <si>
    <t xml:space="preserve">  a) A finanszírozás szempontjából elismert szakmai dolgozók bértámogatása</t>
  </si>
  <si>
    <t xml:space="preserve">  e) Települési önkormányzatok muzeális intézményi feladatainak támogatása</t>
  </si>
  <si>
    <t>c) Egyéb önkormányzati feladatok támogatása</t>
  </si>
  <si>
    <t>Nem közművel összegyűjtött háztartási szennyvíz ártalmatlanítása</t>
  </si>
  <si>
    <t>Gyermekétkeztetés támogatása</t>
  </si>
  <si>
    <t xml:space="preserve">  b) Gyermekétkeztetés üzemeltetési támogatás</t>
  </si>
  <si>
    <t>Kiegészítő támogatás az óvodapedagógusok minősítéséből adódó többletkiadásokhoz</t>
  </si>
  <si>
    <t>I/6.</t>
  </si>
  <si>
    <t>d) Lakott külterülettel kapcsolatos feladatok támogatása</t>
  </si>
  <si>
    <t>2018. évi terv adatok (Ft)</t>
  </si>
  <si>
    <t>2017. évről áthúzódó bérkompenzáció támogatása</t>
  </si>
  <si>
    <t>I/5.</t>
  </si>
  <si>
    <t>Polgármesteri illetmény támogatása</t>
  </si>
  <si>
    <t>I/1.</t>
  </si>
  <si>
    <t>I.1. jogcímhez kapcsolódó kiegészítés</t>
  </si>
  <si>
    <t>A települési önkormányzatok szociális feladatainak egyéb támogatása</t>
  </si>
  <si>
    <t xml:space="preserve">  a) Család-  és gyermekjóléti szolgálat</t>
  </si>
  <si>
    <t xml:space="preserve">  b) Család-  és gyermekjóléti  központ</t>
  </si>
  <si>
    <t xml:space="preserve">  j) Családi bölcsőde</t>
  </si>
  <si>
    <t>A települési önkormányzatok által biztosított egyes szociális szakosított ellátások, valamint a gyermekek átmeneti gondozásával kapcsolatos feladatok támogatása</t>
  </si>
  <si>
    <t xml:space="preserve"> Rászoruló gyermekek intézményen kívüli szünidei étkezésének támogatása</t>
  </si>
  <si>
    <t>7.</t>
  </si>
  <si>
    <t>Bölcsőde, mini bölcsőde támogatása</t>
  </si>
  <si>
    <t>a) (1)A finanszírozás szempontjából elismert szakmai dolgozók bértámogatása: felsőfokú végzettségű kisgyermeknevelők, szaktanácsadók</t>
  </si>
  <si>
    <t>a) (2) A finanszírozás szempontjából elismert szakmai dolgozók bértámogatása: bölcsődei dajkák, középfokú végzettségű kisgyermeknevelők, szaktanácsadók</t>
  </si>
  <si>
    <t>b) Bölcsődei üzemeltetési támogatás</t>
  </si>
  <si>
    <t>A helyi önkormányzatok kiegészítő támogatásai</t>
  </si>
  <si>
    <t>A kéményseprő-ipari közszolgáltatás helyi önkormányzat általi ellátásának támogatása</t>
  </si>
  <si>
    <t>A települési önkormányzatok helyi közösségi közlekedésének támogatása</t>
  </si>
  <si>
    <t>Jó adatszolgáltató önkormányzatok támogatása</t>
  </si>
  <si>
    <t>A nem közművel összegyűjtött háztartási szennyvíz ideiglenes begyűjtésére kijelölt közérdekű közszolgáltató meg nem térülő 
költségeinek támogatása</t>
  </si>
  <si>
    <t>A települési önkormányzatok szociális célú tüzelőanyag vásárlásájoz kapcsolódó támogatása</t>
  </si>
  <si>
    <t>Önkormányzatok rendkívüli támogatása</t>
  </si>
  <si>
    <t>Önkormányzati elszámolások</t>
  </si>
  <si>
    <t>Közművelődési érdekeltségnövelő támogatás, muzeális intézmények szakmai támogatása</t>
  </si>
  <si>
    <t>Mini bölcsődei férőhelyek kialakításának támogatása</t>
  </si>
  <si>
    <t>Módosítás 06.28</t>
  </si>
  <si>
    <t>Módosított 06.28</t>
  </si>
  <si>
    <t>Kulturális illetménypótlék</t>
  </si>
  <si>
    <t>Szociális ágazati összevont pótlék</t>
  </si>
  <si>
    <t>Önkormányzati ASP rendszer bevezetésében aktívan közreműködő önkormányzati köztisztviselők munkájának elismerésére támogatás</t>
  </si>
  <si>
    <t>2018. évi önkormányzati bérkompenzáció</t>
  </si>
  <si>
    <t>adatok ft-ban</t>
  </si>
  <si>
    <t>5. melléklet a 11/2018. (II.19.) önkormányzati rendelethez</t>
  </si>
  <si>
    <t>Módosítás 08.30</t>
  </si>
  <si>
    <t>Módosított 08.30</t>
  </si>
  <si>
    <t>Elszámolásból származó bevételek</t>
  </si>
  <si>
    <t>Módosítás 09.27</t>
  </si>
  <si>
    <t>Módosított 09.27</t>
  </si>
  <si>
    <t>Működési központi források mindösszesen</t>
  </si>
  <si>
    <t>Módosítás 11.29</t>
  </si>
  <si>
    <t>Módosított 11.29</t>
  </si>
  <si>
    <t>Módosított 12.31</t>
  </si>
  <si>
    <t>Téli rezsicsökkentéssel kapcsolatos támogatás</t>
  </si>
  <si>
    <t xml:space="preserve">Felhalmozási célú önkormányzati támogatás (Közművelődési érdekeltségnövelő támogatás: 3.154.000,-Ft.) + (A helyi önkormányzatok felhalmozási célú kiegészítő támogatásai 3. számú melléklet, II. Felhalmozási támogatások 2.c) pontja alapján Belterületi utak, járdák, hidak felújítás jogcímen:29.999.995,-Ft.)
</t>
  </si>
  <si>
    <t>6.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</si>
</sst>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2" borderId="1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8" fillId="2" borderId="1" xfId="1" applyNumberFormat="1" applyFont="1" applyFill="1" applyBorder="1" applyAlignment="1">
      <alignment horizontal="right" vertical="center"/>
    </xf>
    <xf numFmtId="3" fontId="3" fillId="2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horizontal="right" vertical="center"/>
    </xf>
    <xf numFmtId="1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" fontId="2" fillId="0" borderId="7" xfId="0" quotePrefix="1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view="pageBreakPreview" zoomScale="90" zoomScaleNormal="90" zoomScaleSheetLayoutView="90" workbookViewId="0">
      <selection sqref="A1:C1"/>
    </sheetView>
  </sheetViews>
  <sheetFormatPr defaultColWidth="9.140625" defaultRowHeight="15" x14ac:dyDescent="0.25"/>
  <cols>
    <col min="1" max="1" width="9.140625" style="1"/>
    <col min="2" max="2" width="10.42578125" style="1" bestFit="1" customWidth="1"/>
    <col min="3" max="3" width="81.140625" style="1" customWidth="1"/>
    <col min="4" max="4" width="15.28515625" style="2" customWidth="1"/>
    <col min="5" max="5" width="12.140625" style="1" customWidth="1"/>
    <col min="6" max="6" width="12.7109375" style="1" customWidth="1"/>
    <col min="7" max="7" width="12.42578125" style="1" customWidth="1"/>
    <col min="8" max="8" width="14" style="1" customWidth="1"/>
    <col min="9" max="9" width="12.28515625" style="1" customWidth="1"/>
    <col min="10" max="10" width="13.85546875" style="1" customWidth="1"/>
    <col min="11" max="11" width="11.42578125" style="1" customWidth="1"/>
    <col min="12" max="12" width="14.85546875" style="1" customWidth="1"/>
    <col min="13" max="13" width="13.7109375" style="1" customWidth="1"/>
    <col min="14" max="14" width="15.5703125" style="1" customWidth="1"/>
    <col min="15" max="16384" width="9.140625" style="1"/>
  </cols>
  <sheetData>
    <row r="1" spans="1:14" x14ac:dyDescent="0.25">
      <c r="A1" s="37" t="s">
        <v>120</v>
      </c>
      <c r="B1" s="37"/>
      <c r="C1" s="37"/>
    </row>
    <row r="2" spans="1:14" x14ac:dyDescent="0.25">
      <c r="A2" s="38" t="s">
        <v>108</v>
      </c>
      <c r="B2" s="38"/>
      <c r="C2" s="38"/>
    </row>
    <row r="3" spans="1:14" ht="39" customHeight="1" x14ac:dyDescent="0.25">
      <c r="A3" s="65" t="s">
        <v>46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  <row r="4" spans="1:14" ht="15" customHeight="1" thickBot="1" x14ac:dyDescent="0.3">
      <c r="A4" s="52" t="s">
        <v>107</v>
      </c>
      <c r="B4" s="53"/>
      <c r="C4" s="53"/>
      <c r="D4" s="53"/>
      <c r="E4" s="53"/>
      <c r="F4" s="53"/>
      <c r="G4" s="53"/>
      <c r="H4" s="53"/>
    </row>
    <row r="5" spans="1:14" ht="34.15" customHeight="1" x14ac:dyDescent="0.25">
      <c r="A5" s="15"/>
      <c r="B5" s="59" t="s">
        <v>35</v>
      </c>
      <c r="C5" s="59"/>
      <c r="D5" s="16" t="s">
        <v>74</v>
      </c>
      <c r="E5" s="17" t="s">
        <v>101</v>
      </c>
      <c r="F5" s="17" t="s">
        <v>102</v>
      </c>
      <c r="G5" s="17" t="s">
        <v>109</v>
      </c>
      <c r="H5" s="17" t="s">
        <v>110</v>
      </c>
      <c r="I5" s="17" t="s">
        <v>112</v>
      </c>
      <c r="J5" s="17" t="s">
        <v>113</v>
      </c>
      <c r="K5" s="17" t="s">
        <v>115</v>
      </c>
      <c r="L5" s="17" t="s">
        <v>116</v>
      </c>
      <c r="M5" s="17" t="s">
        <v>117</v>
      </c>
      <c r="N5" s="30" t="s">
        <v>117</v>
      </c>
    </row>
    <row r="6" spans="1:14" ht="24" customHeight="1" x14ac:dyDescent="0.25">
      <c r="A6" s="41" t="s">
        <v>14</v>
      </c>
      <c r="B6" s="42"/>
      <c r="C6" s="42"/>
      <c r="D6" s="8"/>
      <c r="E6" s="7"/>
      <c r="F6" s="7"/>
      <c r="G6" s="7"/>
      <c r="H6" s="7"/>
      <c r="I6" s="7"/>
      <c r="J6" s="7"/>
      <c r="K6" s="7"/>
      <c r="L6" s="7"/>
      <c r="M6" s="7"/>
      <c r="N6" s="18"/>
    </row>
    <row r="7" spans="1:14" ht="24" customHeight="1" x14ac:dyDescent="0.25">
      <c r="A7" s="26" t="s">
        <v>0</v>
      </c>
      <c r="B7" s="27" t="s">
        <v>1</v>
      </c>
      <c r="C7" s="27"/>
      <c r="D7" s="9">
        <f>D9+D10+D15+D20+D18+D16+D19+D17</f>
        <v>342250116</v>
      </c>
      <c r="E7" s="10">
        <v>233508</v>
      </c>
      <c r="F7" s="10">
        <f>SUM(D7:E7)</f>
        <v>342483624</v>
      </c>
      <c r="G7" s="4"/>
      <c r="H7" s="10">
        <f>SUM(F7:G7)</f>
        <v>342483624</v>
      </c>
      <c r="I7" s="14"/>
      <c r="J7" s="10">
        <f>SUM(H7:I7)</f>
        <v>342483624</v>
      </c>
      <c r="K7" s="4"/>
      <c r="L7" s="4">
        <f>SUM(J7:K7)</f>
        <v>342483624</v>
      </c>
      <c r="M7" s="7"/>
      <c r="N7" s="31">
        <f>SUM(L7:M7)</f>
        <v>342483624</v>
      </c>
    </row>
    <row r="8" spans="1:14" ht="24" customHeight="1" x14ac:dyDescent="0.25">
      <c r="A8" s="19" t="s">
        <v>15</v>
      </c>
      <c r="B8" s="39" t="s">
        <v>47</v>
      </c>
      <c r="C8" s="39"/>
      <c r="D8" s="9"/>
      <c r="E8" s="4"/>
      <c r="F8" s="4">
        <f t="shared" ref="F8:F70" si="0">SUM(D8:E8)</f>
        <v>0</v>
      </c>
      <c r="G8" s="4"/>
      <c r="H8" s="4">
        <f t="shared" ref="H8:H70" si="1">SUM(F8:G8)</f>
        <v>0</v>
      </c>
      <c r="I8" s="12"/>
      <c r="J8" s="4">
        <f t="shared" ref="J8:J70" si="2">SUM(H8:I8)</f>
        <v>0</v>
      </c>
      <c r="K8" s="4"/>
      <c r="L8" s="4">
        <f t="shared" ref="L8:L70" si="3">SUM(J8:K8)</f>
        <v>0</v>
      </c>
      <c r="M8" s="7"/>
      <c r="N8" s="31">
        <f t="shared" ref="N8:N70" si="4">SUM(L8:M8)</f>
        <v>0</v>
      </c>
    </row>
    <row r="9" spans="1:14" ht="24" customHeight="1" x14ac:dyDescent="0.25">
      <c r="A9" s="20"/>
      <c r="B9" s="60" t="s">
        <v>2</v>
      </c>
      <c r="C9" s="60"/>
      <c r="D9" s="3">
        <v>151506400</v>
      </c>
      <c r="E9" s="4"/>
      <c r="F9" s="4">
        <f t="shared" si="0"/>
        <v>151506400</v>
      </c>
      <c r="G9" s="4"/>
      <c r="H9" s="4">
        <f t="shared" si="1"/>
        <v>151506400</v>
      </c>
      <c r="I9" s="12"/>
      <c r="J9" s="4">
        <f t="shared" si="2"/>
        <v>151506400</v>
      </c>
      <c r="K9" s="4"/>
      <c r="L9" s="4">
        <f t="shared" si="3"/>
        <v>151506400</v>
      </c>
      <c r="M9" s="7"/>
      <c r="N9" s="31">
        <f t="shared" si="4"/>
        <v>151506400</v>
      </c>
    </row>
    <row r="10" spans="1:14" ht="24" customHeight="1" x14ac:dyDescent="0.25">
      <c r="A10" s="20"/>
      <c r="B10" s="60" t="s">
        <v>3</v>
      </c>
      <c r="C10" s="60"/>
      <c r="D10" s="3">
        <f>SUM(D11:D14)</f>
        <v>89499930</v>
      </c>
      <c r="E10" s="4"/>
      <c r="F10" s="4">
        <f t="shared" si="0"/>
        <v>89499930</v>
      </c>
      <c r="G10" s="4"/>
      <c r="H10" s="4">
        <f t="shared" si="1"/>
        <v>89499930</v>
      </c>
      <c r="I10" s="12"/>
      <c r="J10" s="4">
        <f t="shared" si="2"/>
        <v>89499930</v>
      </c>
      <c r="K10" s="4"/>
      <c r="L10" s="4">
        <f t="shared" si="3"/>
        <v>89499930</v>
      </c>
      <c r="M10" s="7"/>
      <c r="N10" s="31">
        <f t="shared" si="4"/>
        <v>89499930</v>
      </c>
    </row>
    <row r="11" spans="1:14" ht="24" customHeight="1" x14ac:dyDescent="0.25">
      <c r="A11" s="20"/>
      <c r="B11" s="57" t="s">
        <v>49</v>
      </c>
      <c r="C11" s="57"/>
      <c r="D11" s="3">
        <v>22703630</v>
      </c>
      <c r="E11" s="4"/>
      <c r="F11" s="4">
        <f t="shared" si="0"/>
        <v>22703630</v>
      </c>
      <c r="G11" s="4"/>
      <c r="H11" s="4">
        <f t="shared" si="1"/>
        <v>22703630</v>
      </c>
      <c r="I11" s="12"/>
      <c r="J11" s="4">
        <f t="shared" si="2"/>
        <v>22703630</v>
      </c>
      <c r="K11" s="4"/>
      <c r="L11" s="4">
        <f t="shared" si="3"/>
        <v>22703630</v>
      </c>
      <c r="M11" s="7"/>
      <c r="N11" s="31">
        <f t="shared" si="4"/>
        <v>22703630</v>
      </c>
    </row>
    <row r="12" spans="1:14" ht="24" customHeight="1" x14ac:dyDescent="0.25">
      <c r="A12" s="20"/>
      <c r="B12" s="57" t="s">
        <v>50</v>
      </c>
      <c r="C12" s="57"/>
      <c r="D12" s="3">
        <v>44040000</v>
      </c>
      <c r="E12" s="4"/>
      <c r="F12" s="4">
        <f t="shared" si="0"/>
        <v>44040000</v>
      </c>
      <c r="G12" s="4"/>
      <c r="H12" s="4">
        <f t="shared" si="1"/>
        <v>44040000</v>
      </c>
      <c r="I12" s="12"/>
      <c r="J12" s="4">
        <f t="shared" si="2"/>
        <v>44040000</v>
      </c>
      <c r="K12" s="4"/>
      <c r="L12" s="4">
        <f t="shared" si="3"/>
        <v>44040000</v>
      </c>
      <c r="M12" s="7"/>
      <c r="N12" s="31">
        <f t="shared" si="4"/>
        <v>44040000</v>
      </c>
    </row>
    <row r="13" spans="1:14" ht="24" customHeight="1" x14ac:dyDescent="0.25">
      <c r="A13" s="20"/>
      <c r="B13" s="57" t="s">
        <v>51</v>
      </c>
      <c r="C13" s="57"/>
      <c r="D13" s="3">
        <v>0</v>
      </c>
      <c r="E13" s="4"/>
      <c r="F13" s="4">
        <f t="shared" si="0"/>
        <v>0</v>
      </c>
      <c r="G13" s="4"/>
      <c r="H13" s="4">
        <f t="shared" si="1"/>
        <v>0</v>
      </c>
      <c r="I13" s="12"/>
      <c r="J13" s="4">
        <f t="shared" si="2"/>
        <v>0</v>
      </c>
      <c r="K13" s="4"/>
      <c r="L13" s="4">
        <f t="shared" si="3"/>
        <v>0</v>
      </c>
      <c r="M13" s="7"/>
      <c r="N13" s="31">
        <f t="shared" si="4"/>
        <v>0</v>
      </c>
    </row>
    <row r="14" spans="1:14" ht="24" customHeight="1" x14ac:dyDescent="0.25">
      <c r="A14" s="20"/>
      <c r="B14" s="57" t="s">
        <v>52</v>
      </c>
      <c r="C14" s="57"/>
      <c r="D14" s="3">
        <v>22756300</v>
      </c>
      <c r="E14" s="4"/>
      <c r="F14" s="4">
        <f t="shared" si="0"/>
        <v>22756300</v>
      </c>
      <c r="G14" s="4"/>
      <c r="H14" s="4">
        <f t="shared" si="1"/>
        <v>22756300</v>
      </c>
      <c r="I14" s="12"/>
      <c r="J14" s="4">
        <f t="shared" si="2"/>
        <v>22756300</v>
      </c>
      <c r="K14" s="4"/>
      <c r="L14" s="4">
        <f t="shared" si="3"/>
        <v>22756300</v>
      </c>
      <c r="M14" s="7"/>
      <c r="N14" s="31">
        <f t="shared" si="4"/>
        <v>22756300</v>
      </c>
    </row>
    <row r="15" spans="1:14" ht="24" customHeight="1" x14ac:dyDescent="0.25">
      <c r="A15" s="20"/>
      <c r="B15" s="60" t="s">
        <v>67</v>
      </c>
      <c r="C15" s="60"/>
      <c r="D15" s="3">
        <v>40651200</v>
      </c>
      <c r="E15" s="4"/>
      <c r="F15" s="4">
        <f t="shared" si="0"/>
        <v>40651200</v>
      </c>
      <c r="G15" s="4"/>
      <c r="H15" s="4">
        <f t="shared" si="1"/>
        <v>40651200</v>
      </c>
      <c r="I15" s="12"/>
      <c r="J15" s="4">
        <f t="shared" si="2"/>
        <v>40651200</v>
      </c>
      <c r="K15" s="4"/>
      <c r="L15" s="4">
        <f t="shared" si="3"/>
        <v>40651200</v>
      </c>
      <c r="M15" s="7"/>
      <c r="N15" s="31">
        <f t="shared" si="4"/>
        <v>40651200</v>
      </c>
    </row>
    <row r="16" spans="1:14" ht="24" customHeight="1" x14ac:dyDescent="0.25">
      <c r="A16" s="20"/>
      <c r="B16" s="25" t="s">
        <v>73</v>
      </c>
      <c r="C16" s="25"/>
      <c r="D16" s="3">
        <v>1843650</v>
      </c>
      <c r="E16" s="4"/>
      <c r="F16" s="4">
        <f t="shared" si="0"/>
        <v>1843650</v>
      </c>
      <c r="G16" s="4"/>
      <c r="H16" s="4">
        <f t="shared" si="1"/>
        <v>1843650</v>
      </c>
      <c r="I16" s="12"/>
      <c r="J16" s="4">
        <f t="shared" si="2"/>
        <v>1843650</v>
      </c>
      <c r="K16" s="4"/>
      <c r="L16" s="4">
        <f t="shared" si="3"/>
        <v>1843650</v>
      </c>
      <c r="M16" s="7"/>
      <c r="N16" s="31">
        <f t="shared" si="4"/>
        <v>1843650</v>
      </c>
    </row>
    <row r="17" spans="1:14" ht="24" customHeight="1" x14ac:dyDescent="0.25">
      <c r="A17" s="21" t="s">
        <v>78</v>
      </c>
      <c r="B17" s="67" t="s">
        <v>79</v>
      </c>
      <c r="C17" s="67"/>
      <c r="D17" s="3">
        <v>56700236</v>
      </c>
      <c r="E17" s="4"/>
      <c r="F17" s="4">
        <f t="shared" si="0"/>
        <v>56700236</v>
      </c>
      <c r="G17" s="4"/>
      <c r="H17" s="4">
        <f t="shared" si="1"/>
        <v>56700236</v>
      </c>
      <c r="I17" s="12"/>
      <c r="J17" s="4">
        <f t="shared" si="2"/>
        <v>56700236</v>
      </c>
      <c r="K17" s="4"/>
      <c r="L17" s="4">
        <f t="shared" si="3"/>
        <v>56700236</v>
      </c>
      <c r="M17" s="7"/>
      <c r="N17" s="31">
        <f t="shared" si="4"/>
        <v>56700236</v>
      </c>
    </row>
    <row r="18" spans="1:14" ht="24" customHeight="1" x14ac:dyDescent="0.25">
      <c r="A18" s="21" t="s">
        <v>76</v>
      </c>
      <c r="B18" s="67" t="s">
        <v>75</v>
      </c>
      <c r="C18" s="67"/>
      <c r="D18" s="3">
        <v>0</v>
      </c>
      <c r="E18" s="4">
        <v>233508</v>
      </c>
      <c r="F18" s="4">
        <f t="shared" si="0"/>
        <v>233508</v>
      </c>
      <c r="G18" s="4"/>
      <c r="H18" s="4">
        <f t="shared" si="1"/>
        <v>233508</v>
      </c>
      <c r="I18" s="12"/>
      <c r="J18" s="4">
        <f t="shared" si="2"/>
        <v>233508</v>
      </c>
      <c r="K18" s="4"/>
      <c r="L18" s="4">
        <f t="shared" si="3"/>
        <v>233508</v>
      </c>
      <c r="M18" s="7"/>
      <c r="N18" s="31">
        <f t="shared" si="4"/>
        <v>233508</v>
      </c>
    </row>
    <row r="19" spans="1:14" ht="24" customHeight="1" x14ac:dyDescent="0.25">
      <c r="A19" s="21" t="s">
        <v>72</v>
      </c>
      <c r="B19" s="67" t="s">
        <v>77</v>
      </c>
      <c r="C19" s="67"/>
      <c r="D19" s="3">
        <v>2048700</v>
      </c>
      <c r="E19" s="4"/>
      <c r="F19" s="4">
        <f t="shared" si="0"/>
        <v>2048700</v>
      </c>
      <c r="G19" s="4"/>
      <c r="H19" s="4">
        <f t="shared" si="1"/>
        <v>2048700</v>
      </c>
      <c r="I19" s="12"/>
      <c r="J19" s="4">
        <f t="shared" si="2"/>
        <v>2048700</v>
      </c>
      <c r="K19" s="4"/>
      <c r="L19" s="4">
        <f t="shared" si="3"/>
        <v>2048700</v>
      </c>
      <c r="M19" s="7"/>
      <c r="N19" s="31">
        <f t="shared" si="4"/>
        <v>2048700</v>
      </c>
    </row>
    <row r="20" spans="1:14" ht="24" customHeight="1" x14ac:dyDescent="0.25">
      <c r="A20" s="19" t="s">
        <v>16</v>
      </c>
      <c r="B20" s="39" t="s">
        <v>68</v>
      </c>
      <c r="C20" s="39"/>
      <c r="D20" s="5">
        <v>0</v>
      </c>
      <c r="E20" s="4"/>
      <c r="F20" s="4">
        <f t="shared" si="0"/>
        <v>0</v>
      </c>
      <c r="G20" s="4"/>
      <c r="H20" s="4">
        <f t="shared" si="1"/>
        <v>0</v>
      </c>
      <c r="I20" s="12"/>
      <c r="J20" s="4">
        <f t="shared" si="2"/>
        <v>0</v>
      </c>
      <c r="K20" s="4"/>
      <c r="L20" s="4">
        <f t="shared" si="3"/>
        <v>0</v>
      </c>
      <c r="M20" s="7"/>
      <c r="N20" s="31">
        <f t="shared" si="4"/>
        <v>0</v>
      </c>
    </row>
    <row r="21" spans="1:14" ht="24" customHeight="1" x14ac:dyDescent="0.25">
      <c r="A21" s="26" t="s">
        <v>4</v>
      </c>
      <c r="B21" s="58" t="s">
        <v>5</v>
      </c>
      <c r="C21" s="58"/>
      <c r="D21" s="9">
        <f>D22+D23+D24+D25</f>
        <v>330762504</v>
      </c>
      <c r="E21" s="10"/>
      <c r="F21" s="10">
        <f t="shared" si="0"/>
        <v>330762504</v>
      </c>
      <c r="G21" s="4"/>
      <c r="H21" s="10">
        <f t="shared" si="1"/>
        <v>330762504</v>
      </c>
      <c r="I21" s="10">
        <f>SUM(I22:I25)</f>
        <v>81700</v>
      </c>
      <c r="J21" s="10">
        <f t="shared" si="2"/>
        <v>330844204</v>
      </c>
      <c r="K21" s="4"/>
      <c r="L21" s="4">
        <f t="shared" si="3"/>
        <v>330844204</v>
      </c>
      <c r="M21" s="7">
        <f>SUM(M22:M25)</f>
        <v>1425084</v>
      </c>
      <c r="N21" s="31">
        <f t="shared" si="4"/>
        <v>332269288</v>
      </c>
    </row>
    <row r="22" spans="1:14" ht="24" customHeight="1" x14ac:dyDescent="0.25">
      <c r="A22" s="19" t="s">
        <v>15</v>
      </c>
      <c r="B22" s="56" t="s">
        <v>48</v>
      </c>
      <c r="C22" s="56"/>
      <c r="D22" s="5">
        <f>140818800+47040000+68641800+23520000</f>
        <v>280020600</v>
      </c>
      <c r="E22" s="4"/>
      <c r="F22" s="4">
        <f t="shared" si="0"/>
        <v>280020600</v>
      </c>
      <c r="G22" s="4"/>
      <c r="H22" s="4">
        <f t="shared" si="1"/>
        <v>280020600</v>
      </c>
      <c r="I22" s="4"/>
      <c r="J22" s="4">
        <f t="shared" si="2"/>
        <v>280020600</v>
      </c>
      <c r="K22" s="4"/>
      <c r="L22" s="4">
        <f t="shared" si="3"/>
        <v>280020600</v>
      </c>
      <c r="M22" s="7">
        <v>441900</v>
      </c>
      <c r="N22" s="31">
        <f t="shared" si="4"/>
        <v>280462500</v>
      </c>
    </row>
    <row r="23" spans="1:14" ht="24" customHeight="1" x14ac:dyDescent="0.25">
      <c r="A23" s="19" t="s">
        <v>16</v>
      </c>
      <c r="B23" s="39" t="s">
        <v>6</v>
      </c>
      <c r="C23" s="39"/>
      <c r="D23" s="5">
        <f>29139667+14324733</f>
        <v>43464400</v>
      </c>
      <c r="E23" s="4"/>
      <c r="F23" s="4">
        <f t="shared" si="0"/>
        <v>43464400</v>
      </c>
      <c r="G23" s="4"/>
      <c r="H23" s="4">
        <f t="shared" si="1"/>
        <v>43464400</v>
      </c>
      <c r="I23" s="4">
        <v>81700</v>
      </c>
      <c r="J23" s="4">
        <f t="shared" si="2"/>
        <v>43546100</v>
      </c>
      <c r="K23" s="4"/>
      <c r="L23" s="4">
        <f t="shared" si="3"/>
        <v>43546100</v>
      </c>
      <c r="M23" s="7">
        <v>163400</v>
      </c>
      <c r="N23" s="31">
        <f t="shared" si="4"/>
        <v>43709500</v>
      </c>
    </row>
    <row r="24" spans="1:14" ht="24" customHeight="1" x14ac:dyDescent="0.25">
      <c r="A24" s="19" t="s">
        <v>17</v>
      </c>
      <c r="B24" s="39" t="s">
        <v>19</v>
      </c>
      <c r="C24" s="39"/>
      <c r="D24" s="5">
        <v>0</v>
      </c>
      <c r="E24" s="4"/>
      <c r="F24" s="4">
        <f t="shared" si="0"/>
        <v>0</v>
      </c>
      <c r="G24" s="4"/>
      <c r="H24" s="4">
        <f t="shared" si="1"/>
        <v>0</v>
      </c>
      <c r="I24" s="4"/>
      <c r="J24" s="4">
        <f t="shared" si="2"/>
        <v>0</v>
      </c>
      <c r="K24" s="4"/>
      <c r="L24" s="4">
        <f t="shared" si="3"/>
        <v>0</v>
      </c>
      <c r="M24" s="7"/>
      <c r="N24" s="31">
        <f t="shared" si="4"/>
        <v>0</v>
      </c>
    </row>
    <row r="25" spans="1:14" ht="24" customHeight="1" x14ac:dyDescent="0.25">
      <c r="A25" s="19" t="s">
        <v>18</v>
      </c>
      <c r="B25" s="39" t="s">
        <v>71</v>
      </c>
      <c r="C25" s="39"/>
      <c r="D25" s="5">
        <f>3609000+2205504+1463000</f>
        <v>7277504</v>
      </c>
      <c r="E25" s="4"/>
      <c r="F25" s="4">
        <f t="shared" si="0"/>
        <v>7277504</v>
      </c>
      <c r="G25" s="4"/>
      <c r="H25" s="4">
        <f t="shared" si="1"/>
        <v>7277504</v>
      </c>
      <c r="I25" s="4"/>
      <c r="J25" s="4">
        <f t="shared" si="2"/>
        <v>7277504</v>
      </c>
      <c r="K25" s="4"/>
      <c r="L25" s="4">
        <f t="shared" si="3"/>
        <v>7277504</v>
      </c>
      <c r="M25" s="7">
        <v>819784</v>
      </c>
      <c r="N25" s="31">
        <f t="shared" si="4"/>
        <v>8097288</v>
      </c>
    </row>
    <row r="26" spans="1:14" ht="24" customHeight="1" x14ac:dyDescent="0.25">
      <c r="A26" s="26" t="s">
        <v>7</v>
      </c>
      <c r="B26" s="29" t="s">
        <v>8</v>
      </c>
      <c r="C26" s="29"/>
      <c r="D26" s="9">
        <f>D27+D28+D43+D46+D47</f>
        <v>275630895</v>
      </c>
      <c r="E26" s="10">
        <v>291197</v>
      </c>
      <c r="F26" s="10">
        <f t="shared" si="0"/>
        <v>275922092</v>
      </c>
      <c r="G26" s="10">
        <v>229130</v>
      </c>
      <c r="H26" s="10">
        <f t="shared" si="1"/>
        <v>276151222</v>
      </c>
      <c r="I26" s="10">
        <f>I39+I43+I46+I47</f>
        <v>9070613</v>
      </c>
      <c r="J26" s="10">
        <f t="shared" si="2"/>
        <v>285221835</v>
      </c>
      <c r="K26" s="10">
        <v>153492</v>
      </c>
      <c r="L26" s="10">
        <f t="shared" si="3"/>
        <v>285375327</v>
      </c>
      <c r="M26" s="32">
        <f>M39+M43+M46+M47</f>
        <v>714113</v>
      </c>
      <c r="N26" s="33">
        <f t="shared" si="4"/>
        <v>286089440</v>
      </c>
    </row>
    <row r="27" spans="1:14" ht="24" customHeight="1" x14ac:dyDescent="0.25">
      <c r="A27" s="19" t="s">
        <v>16</v>
      </c>
      <c r="B27" s="39" t="s">
        <v>80</v>
      </c>
      <c r="C27" s="39"/>
      <c r="D27" s="5">
        <v>86586000</v>
      </c>
      <c r="E27" s="4"/>
      <c r="F27" s="4">
        <f t="shared" si="0"/>
        <v>86586000</v>
      </c>
      <c r="G27" s="4"/>
      <c r="H27" s="4">
        <f t="shared" si="1"/>
        <v>86586000</v>
      </c>
      <c r="I27" s="4"/>
      <c r="J27" s="4">
        <f t="shared" si="2"/>
        <v>86586000</v>
      </c>
      <c r="K27" s="4"/>
      <c r="L27" s="4">
        <f t="shared" si="3"/>
        <v>86586000</v>
      </c>
      <c r="M27" s="7"/>
      <c r="N27" s="31">
        <f t="shared" si="4"/>
        <v>86586000</v>
      </c>
    </row>
    <row r="28" spans="1:14" ht="24" customHeight="1" x14ac:dyDescent="0.25">
      <c r="A28" s="19" t="s">
        <v>17</v>
      </c>
      <c r="B28" s="39" t="s">
        <v>9</v>
      </c>
      <c r="C28" s="39"/>
      <c r="D28" s="5">
        <f>SUM(D38)</f>
        <v>0</v>
      </c>
      <c r="E28" s="4"/>
      <c r="F28" s="4">
        <f t="shared" si="0"/>
        <v>0</v>
      </c>
      <c r="G28" s="4"/>
      <c r="H28" s="4">
        <f t="shared" si="1"/>
        <v>0</v>
      </c>
      <c r="I28" s="4"/>
      <c r="J28" s="4">
        <f t="shared" si="2"/>
        <v>0</v>
      </c>
      <c r="K28" s="4"/>
      <c r="L28" s="4">
        <f t="shared" si="3"/>
        <v>0</v>
      </c>
      <c r="M28" s="7"/>
      <c r="N28" s="31">
        <f t="shared" si="4"/>
        <v>0</v>
      </c>
    </row>
    <row r="29" spans="1:14" ht="24" customHeight="1" x14ac:dyDescent="0.25">
      <c r="A29" s="20"/>
      <c r="B29" s="60" t="s">
        <v>81</v>
      </c>
      <c r="C29" s="60"/>
      <c r="D29" s="3"/>
      <c r="E29" s="4"/>
      <c r="F29" s="4">
        <f t="shared" si="0"/>
        <v>0</v>
      </c>
      <c r="G29" s="4"/>
      <c r="H29" s="4">
        <f t="shared" si="1"/>
        <v>0</v>
      </c>
      <c r="I29" s="4"/>
      <c r="J29" s="4">
        <f t="shared" si="2"/>
        <v>0</v>
      </c>
      <c r="K29" s="4"/>
      <c r="L29" s="4">
        <f t="shared" si="3"/>
        <v>0</v>
      </c>
      <c r="M29" s="7"/>
      <c r="N29" s="31">
        <f t="shared" si="4"/>
        <v>0</v>
      </c>
    </row>
    <row r="30" spans="1:14" ht="24" customHeight="1" x14ac:dyDescent="0.25">
      <c r="A30" s="20"/>
      <c r="B30" s="60" t="s">
        <v>82</v>
      </c>
      <c r="C30" s="60"/>
      <c r="D30" s="3"/>
      <c r="E30" s="4"/>
      <c r="F30" s="4">
        <f t="shared" si="0"/>
        <v>0</v>
      </c>
      <c r="G30" s="4"/>
      <c r="H30" s="4">
        <f t="shared" si="1"/>
        <v>0</v>
      </c>
      <c r="I30" s="4"/>
      <c r="J30" s="4">
        <f t="shared" si="2"/>
        <v>0</v>
      </c>
      <c r="K30" s="4"/>
      <c r="L30" s="4">
        <f t="shared" si="3"/>
        <v>0</v>
      </c>
      <c r="M30" s="7"/>
      <c r="N30" s="31">
        <f t="shared" si="4"/>
        <v>0</v>
      </c>
    </row>
    <row r="31" spans="1:14" ht="24" customHeight="1" x14ac:dyDescent="0.25">
      <c r="A31" s="20"/>
      <c r="B31" s="60" t="s">
        <v>20</v>
      </c>
      <c r="C31" s="60"/>
      <c r="D31" s="3"/>
      <c r="E31" s="4"/>
      <c r="F31" s="4">
        <f t="shared" si="0"/>
        <v>0</v>
      </c>
      <c r="G31" s="4"/>
      <c r="H31" s="4">
        <f t="shared" si="1"/>
        <v>0</v>
      </c>
      <c r="I31" s="4"/>
      <c r="J31" s="4">
        <f t="shared" si="2"/>
        <v>0</v>
      </c>
      <c r="K31" s="4"/>
      <c r="L31" s="4">
        <f t="shared" si="3"/>
        <v>0</v>
      </c>
      <c r="M31" s="7"/>
      <c r="N31" s="31">
        <f t="shared" si="4"/>
        <v>0</v>
      </c>
    </row>
    <row r="32" spans="1:14" ht="24" customHeight="1" x14ac:dyDescent="0.25">
      <c r="A32" s="20"/>
      <c r="B32" s="60" t="s">
        <v>21</v>
      </c>
      <c r="C32" s="60"/>
      <c r="D32" s="3"/>
      <c r="E32" s="4"/>
      <c r="F32" s="4">
        <f t="shared" si="0"/>
        <v>0</v>
      </c>
      <c r="G32" s="4"/>
      <c r="H32" s="4">
        <f t="shared" si="1"/>
        <v>0</v>
      </c>
      <c r="I32" s="4"/>
      <c r="J32" s="4">
        <f t="shared" si="2"/>
        <v>0</v>
      </c>
      <c r="K32" s="4"/>
      <c r="L32" s="4">
        <f t="shared" si="3"/>
        <v>0</v>
      </c>
      <c r="M32" s="7"/>
      <c r="N32" s="31">
        <f t="shared" si="4"/>
        <v>0</v>
      </c>
    </row>
    <row r="33" spans="1:14" ht="24" customHeight="1" x14ac:dyDescent="0.25">
      <c r="A33" s="20"/>
      <c r="B33" s="60" t="s">
        <v>22</v>
      </c>
      <c r="C33" s="60"/>
      <c r="D33" s="3"/>
      <c r="E33" s="4"/>
      <c r="F33" s="4">
        <f t="shared" si="0"/>
        <v>0</v>
      </c>
      <c r="G33" s="4"/>
      <c r="H33" s="4">
        <f t="shared" si="1"/>
        <v>0</v>
      </c>
      <c r="I33" s="4"/>
      <c r="J33" s="4">
        <f t="shared" si="2"/>
        <v>0</v>
      </c>
      <c r="K33" s="4"/>
      <c r="L33" s="4">
        <f t="shared" si="3"/>
        <v>0</v>
      </c>
      <c r="M33" s="7"/>
      <c r="N33" s="31">
        <f t="shared" si="4"/>
        <v>0</v>
      </c>
    </row>
    <row r="34" spans="1:14" ht="24" customHeight="1" x14ac:dyDescent="0.25">
      <c r="A34" s="20"/>
      <c r="B34" s="60" t="s">
        <v>23</v>
      </c>
      <c r="C34" s="60"/>
      <c r="D34" s="3"/>
      <c r="E34" s="4"/>
      <c r="F34" s="4">
        <f t="shared" si="0"/>
        <v>0</v>
      </c>
      <c r="G34" s="4"/>
      <c r="H34" s="4">
        <f t="shared" si="1"/>
        <v>0</v>
      </c>
      <c r="I34" s="4"/>
      <c r="J34" s="4">
        <f t="shared" si="2"/>
        <v>0</v>
      </c>
      <c r="K34" s="4"/>
      <c r="L34" s="4">
        <f t="shared" si="3"/>
        <v>0</v>
      </c>
      <c r="M34" s="7"/>
      <c r="N34" s="31">
        <f t="shared" si="4"/>
        <v>0</v>
      </c>
    </row>
    <row r="35" spans="1:14" ht="24" customHeight="1" x14ac:dyDescent="0.25">
      <c r="A35" s="20"/>
      <c r="B35" s="60" t="s">
        <v>24</v>
      </c>
      <c r="C35" s="60"/>
      <c r="D35" s="3"/>
      <c r="E35" s="4"/>
      <c r="F35" s="4">
        <f t="shared" si="0"/>
        <v>0</v>
      </c>
      <c r="G35" s="4"/>
      <c r="H35" s="4">
        <f t="shared" si="1"/>
        <v>0</v>
      </c>
      <c r="I35" s="4"/>
      <c r="J35" s="4">
        <f t="shared" si="2"/>
        <v>0</v>
      </c>
      <c r="K35" s="4"/>
      <c r="L35" s="4">
        <f t="shared" si="3"/>
        <v>0</v>
      </c>
      <c r="M35" s="7"/>
      <c r="N35" s="31">
        <f t="shared" si="4"/>
        <v>0</v>
      </c>
    </row>
    <row r="36" spans="1:14" ht="24" customHeight="1" x14ac:dyDescent="0.25">
      <c r="A36" s="20"/>
      <c r="B36" s="60" t="s">
        <v>25</v>
      </c>
      <c r="C36" s="60"/>
      <c r="D36" s="3"/>
      <c r="E36" s="4"/>
      <c r="F36" s="4">
        <f t="shared" si="0"/>
        <v>0</v>
      </c>
      <c r="G36" s="4"/>
      <c r="H36" s="4">
        <f t="shared" si="1"/>
        <v>0</v>
      </c>
      <c r="I36" s="4"/>
      <c r="J36" s="4">
        <f t="shared" si="2"/>
        <v>0</v>
      </c>
      <c r="K36" s="4"/>
      <c r="L36" s="4">
        <f t="shared" si="3"/>
        <v>0</v>
      </c>
      <c r="M36" s="7"/>
      <c r="N36" s="31">
        <f t="shared" si="4"/>
        <v>0</v>
      </c>
    </row>
    <row r="37" spans="1:14" ht="24" customHeight="1" x14ac:dyDescent="0.25">
      <c r="A37" s="20"/>
      <c r="B37" s="60" t="s">
        <v>26</v>
      </c>
      <c r="C37" s="60"/>
      <c r="D37" s="3"/>
      <c r="E37" s="4"/>
      <c r="F37" s="4">
        <f t="shared" si="0"/>
        <v>0</v>
      </c>
      <c r="G37" s="4"/>
      <c r="H37" s="4">
        <f t="shared" si="1"/>
        <v>0</v>
      </c>
      <c r="I37" s="4"/>
      <c r="J37" s="4">
        <f t="shared" si="2"/>
        <v>0</v>
      </c>
      <c r="K37" s="4"/>
      <c r="L37" s="4">
        <f t="shared" si="3"/>
        <v>0</v>
      </c>
      <c r="M37" s="7"/>
      <c r="N37" s="31">
        <f t="shared" si="4"/>
        <v>0</v>
      </c>
    </row>
    <row r="38" spans="1:14" ht="24" customHeight="1" x14ac:dyDescent="0.25">
      <c r="A38" s="20"/>
      <c r="B38" s="60" t="s">
        <v>83</v>
      </c>
      <c r="C38" s="60"/>
      <c r="D38" s="3"/>
      <c r="E38" s="4"/>
      <c r="F38" s="4">
        <f t="shared" si="0"/>
        <v>0</v>
      </c>
      <c r="G38" s="4"/>
      <c r="H38" s="4">
        <f t="shared" si="1"/>
        <v>0</v>
      </c>
      <c r="I38" s="4"/>
      <c r="J38" s="4">
        <f t="shared" si="2"/>
        <v>0</v>
      </c>
      <c r="K38" s="4"/>
      <c r="L38" s="4">
        <f t="shared" si="3"/>
        <v>0</v>
      </c>
      <c r="M38" s="7"/>
      <c r="N38" s="31">
        <f t="shared" si="4"/>
        <v>0</v>
      </c>
    </row>
    <row r="39" spans="1:14" ht="24" customHeight="1" x14ac:dyDescent="0.25">
      <c r="A39" s="20"/>
      <c r="B39" s="60" t="s">
        <v>104</v>
      </c>
      <c r="C39" s="60"/>
      <c r="D39" s="3"/>
      <c r="E39" s="4">
        <v>291197</v>
      </c>
      <c r="F39" s="4">
        <f t="shared" si="0"/>
        <v>291197</v>
      </c>
      <c r="G39" s="4">
        <v>229130</v>
      </c>
      <c r="H39" s="4">
        <f t="shared" si="1"/>
        <v>520327</v>
      </c>
      <c r="I39" s="4">
        <v>76745</v>
      </c>
      <c r="J39" s="4">
        <f t="shared" si="2"/>
        <v>597072</v>
      </c>
      <c r="K39" s="4">
        <v>153492</v>
      </c>
      <c r="L39" s="4">
        <f t="shared" si="3"/>
        <v>750564</v>
      </c>
      <c r="M39" s="7">
        <v>138362</v>
      </c>
      <c r="N39" s="31">
        <f t="shared" si="4"/>
        <v>888926</v>
      </c>
    </row>
    <row r="40" spans="1:14" ht="41.25" customHeight="1" x14ac:dyDescent="0.25">
      <c r="A40" s="26" t="s">
        <v>18</v>
      </c>
      <c r="B40" s="58" t="s">
        <v>84</v>
      </c>
      <c r="C40" s="58"/>
      <c r="D40" s="9">
        <v>0</v>
      </c>
      <c r="E40" s="10"/>
      <c r="F40" s="10">
        <f t="shared" si="0"/>
        <v>0</v>
      </c>
      <c r="G40" s="4"/>
      <c r="H40" s="4">
        <f t="shared" si="1"/>
        <v>0</v>
      </c>
      <c r="I40" s="4"/>
      <c r="J40" s="4">
        <f t="shared" si="2"/>
        <v>0</v>
      </c>
      <c r="K40" s="4"/>
      <c r="L40" s="4">
        <f t="shared" si="3"/>
        <v>0</v>
      </c>
      <c r="M40" s="7"/>
      <c r="N40" s="31">
        <f t="shared" si="4"/>
        <v>0</v>
      </c>
    </row>
    <row r="41" spans="1:14" ht="24" hidden="1" customHeight="1" x14ac:dyDescent="0.25">
      <c r="A41" s="22"/>
      <c r="B41" s="43" t="s">
        <v>65</v>
      </c>
      <c r="C41" s="43"/>
      <c r="D41" s="5">
        <v>0</v>
      </c>
      <c r="E41" s="4"/>
      <c r="F41" s="4">
        <f t="shared" si="0"/>
        <v>0</v>
      </c>
      <c r="G41" s="4"/>
      <c r="H41" s="4">
        <f t="shared" si="1"/>
        <v>0</v>
      </c>
      <c r="I41" s="4"/>
      <c r="J41" s="4">
        <f t="shared" si="2"/>
        <v>0</v>
      </c>
      <c r="K41" s="4"/>
      <c r="L41" s="4">
        <f t="shared" si="3"/>
        <v>0</v>
      </c>
      <c r="M41" s="7"/>
      <c r="N41" s="31">
        <f t="shared" si="4"/>
        <v>0</v>
      </c>
    </row>
    <row r="42" spans="1:14" ht="24" hidden="1" customHeight="1" x14ac:dyDescent="0.25">
      <c r="A42" s="22"/>
      <c r="B42" s="43" t="s">
        <v>27</v>
      </c>
      <c r="C42" s="43"/>
      <c r="D42" s="5">
        <v>0</v>
      </c>
      <c r="E42" s="4"/>
      <c r="F42" s="4">
        <f t="shared" si="0"/>
        <v>0</v>
      </c>
      <c r="G42" s="4"/>
      <c r="H42" s="4">
        <f t="shared" si="1"/>
        <v>0</v>
      </c>
      <c r="I42" s="4"/>
      <c r="J42" s="4">
        <f t="shared" si="2"/>
        <v>0</v>
      </c>
      <c r="K42" s="4"/>
      <c r="L42" s="4">
        <f t="shared" si="3"/>
        <v>0</v>
      </c>
      <c r="M42" s="7"/>
      <c r="N42" s="31">
        <f t="shared" si="4"/>
        <v>0</v>
      </c>
    </row>
    <row r="43" spans="1:14" x14ac:dyDescent="0.25">
      <c r="A43" s="26" t="s">
        <v>36</v>
      </c>
      <c r="B43" s="58" t="s">
        <v>69</v>
      </c>
      <c r="C43" s="58"/>
      <c r="D43" s="9">
        <f>D44+D45</f>
        <v>147018945</v>
      </c>
      <c r="E43" s="10"/>
      <c r="F43" s="10">
        <f t="shared" si="0"/>
        <v>147018945</v>
      </c>
      <c r="G43" s="10"/>
      <c r="H43" s="10">
        <f t="shared" si="1"/>
        <v>147018945</v>
      </c>
      <c r="I43" s="10">
        <f>SUM(I44:I45)</f>
        <v>8406288</v>
      </c>
      <c r="J43" s="10">
        <f t="shared" si="2"/>
        <v>155425233</v>
      </c>
      <c r="K43" s="10"/>
      <c r="L43" s="10">
        <f t="shared" si="3"/>
        <v>155425233</v>
      </c>
      <c r="M43" s="32">
        <f>SUM(M44:M45)</f>
        <v>180411</v>
      </c>
      <c r="N43" s="33">
        <f t="shared" si="4"/>
        <v>155605644</v>
      </c>
    </row>
    <row r="44" spans="1:14" x14ac:dyDescent="0.25">
      <c r="A44" s="26"/>
      <c r="B44" s="43" t="s">
        <v>65</v>
      </c>
      <c r="C44" s="43"/>
      <c r="D44" s="5">
        <v>48070000</v>
      </c>
      <c r="E44" s="4"/>
      <c r="F44" s="4">
        <f t="shared" si="0"/>
        <v>48070000</v>
      </c>
      <c r="G44" s="4"/>
      <c r="H44" s="4">
        <f t="shared" si="1"/>
        <v>48070000</v>
      </c>
      <c r="I44" s="4"/>
      <c r="J44" s="4">
        <f t="shared" si="2"/>
        <v>48070000</v>
      </c>
      <c r="K44" s="4"/>
      <c r="L44" s="4">
        <f t="shared" si="3"/>
        <v>48070000</v>
      </c>
      <c r="M44" s="7"/>
      <c r="N44" s="31">
        <f t="shared" si="4"/>
        <v>48070000</v>
      </c>
    </row>
    <row r="45" spans="1:14" x14ac:dyDescent="0.25">
      <c r="A45" s="26"/>
      <c r="B45" s="43" t="s">
        <v>70</v>
      </c>
      <c r="C45" s="43"/>
      <c r="D45" s="5">
        <v>98948945</v>
      </c>
      <c r="E45" s="4"/>
      <c r="F45" s="4">
        <f t="shared" si="0"/>
        <v>98948945</v>
      </c>
      <c r="G45" s="4"/>
      <c r="H45" s="4">
        <f t="shared" si="1"/>
        <v>98948945</v>
      </c>
      <c r="I45" s="4">
        <v>8406288</v>
      </c>
      <c r="J45" s="4">
        <f t="shared" si="2"/>
        <v>107355233</v>
      </c>
      <c r="K45" s="4"/>
      <c r="L45" s="4">
        <f t="shared" si="3"/>
        <v>107355233</v>
      </c>
      <c r="M45" s="7">
        <v>180411</v>
      </c>
      <c r="N45" s="31">
        <f t="shared" si="4"/>
        <v>107535644</v>
      </c>
    </row>
    <row r="46" spans="1:14" x14ac:dyDescent="0.25">
      <c r="A46" s="26" t="s">
        <v>37</v>
      </c>
      <c r="B46" s="58" t="s">
        <v>85</v>
      </c>
      <c r="C46" s="58"/>
      <c r="D46" s="9">
        <v>4055550</v>
      </c>
      <c r="E46" s="10"/>
      <c r="F46" s="10">
        <f t="shared" si="0"/>
        <v>4055550</v>
      </c>
      <c r="G46" s="10"/>
      <c r="H46" s="10">
        <f t="shared" si="1"/>
        <v>4055550</v>
      </c>
      <c r="I46" s="10">
        <v>-60420</v>
      </c>
      <c r="J46" s="10">
        <f t="shared" si="2"/>
        <v>3995130</v>
      </c>
      <c r="K46" s="10"/>
      <c r="L46" s="10">
        <f t="shared" si="3"/>
        <v>3995130</v>
      </c>
      <c r="M46" s="32">
        <v>-1355460</v>
      </c>
      <c r="N46" s="33">
        <f t="shared" si="4"/>
        <v>2639670</v>
      </c>
    </row>
    <row r="47" spans="1:14" x14ac:dyDescent="0.25">
      <c r="A47" s="26" t="s">
        <v>86</v>
      </c>
      <c r="B47" s="58" t="s">
        <v>87</v>
      </c>
      <c r="C47" s="58"/>
      <c r="D47" s="9">
        <f>D48+D49+D50</f>
        <v>37970400</v>
      </c>
      <c r="E47" s="10"/>
      <c r="F47" s="10">
        <f t="shared" si="0"/>
        <v>37970400</v>
      </c>
      <c r="G47" s="10"/>
      <c r="H47" s="10">
        <f t="shared" si="1"/>
        <v>37970400</v>
      </c>
      <c r="I47" s="10">
        <f>SUM(I50)</f>
        <v>648000</v>
      </c>
      <c r="J47" s="10">
        <f t="shared" si="2"/>
        <v>38618400</v>
      </c>
      <c r="K47" s="10"/>
      <c r="L47" s="10">
        <f t="shared" si="3"/>
        <v>38618400</v>
      </c>
      <c r="M47" s="32">
        <f>SUM(M48:M50)</f>
        <v>1750800</v>
      </c>
      <c r="N47" s="33">
        <f t="shared" si="4"/>
        <v>40369200</v>
      </c>
    </row>
    <row r="48" spans="1:14" ht="33" customHeight="1" x14ac:dyDescent="0.25">
      <c r="A48" s="26"/>
      <c r="B48" s="45" t="s">
        <v>88</v>
      </c>
      <c r="C48" s="45"/>
      <c r="D48" s="5">
        <v>4419000</v>
      </c>
      <c r="E48" s="4"/>
      <c r="F48" s="4">
        <f t="shared" si="0"/>
        <v>4419000</v>
      </c>
      <c r="G48" s="4"/>
      <c r="H48" s="4">
        <f t="shared" si="1"/>
        <v>4419000</v>
      </c>
      <c r="I48" s="4"/>
      <c r="J48" s="4">
        <f t="shared" si="2"/>
        <v>4419000</v>
      </c>
      <c r="K48" s="4"/>
      <c r="L48" s="4">
        <f t="shared" si="3"/>
        <v>4419000</v>
      </c>
      <c r="M48" s="7"/>
      <c r="N48" s="31">
        <f t="shared" si="4"/>
        <v>4419000</v>
      </c>
    </row>
    <row r="49" spans="1:14" ht="32.25" customHeight="1" x14ac:dyDescent="0.25">
      <c r="A49" s="26"/>
      <c r="B49" s="45" t="s">
        <v>89</v>
      </c>
      <c r="C49" s="45"/>
      <c r="D49" s="5">
        <v>23345400</v>
      </c>
      <c r="E49" s="4"/>
      <c r="F49" s="4">
        <f t="shared" si="0"/>
        <v>23345400</v>
      </c>
      <c r="G49" s="4"/>
      <c r="H49" s="4">
        <f t="shared" si="1"/>
        <v>23345400</v>
      </c>
      <c r="I49" s="4"/>
      <c r="J49" s="4">
        <f t="shared" si="2"/>
        <v>23345400</v>
      </c>
      <c r="K49" s="4"/>
      <c r="L49" s="4">
        <f t="shared" si="3"/>
        <v>23345400</v>
      </c>
      <c r="M49" s="7">
        <v>1795800</v>
      </c>
      <c r="N49" s="31">
        <f t="shared" si="4"/>
        <v>25141200</v>
      </c>
    </row>
    <row r="50" spans="1:14" x14ac:dyDescent="0.25">
      <c r="A50" s="26"/>
      <c r="B50" s="45" t="s">
        <v>90</v>
      </c>
      <c r="C50" s="45"/>
      <c r="D50" s="5">
        <v>10206000</v>
      </c>
      <c r="E50" s="4"/>
      <c r="F50" s="4">
        <f t="shared" si="0"/>
        <v>10206000</v>
      </c>
      <c r="G50" s="4"/>
      <c r="H50" s="4">
        <f t="shared" si="1"/>
        <v>10206000</v>
      </c>
      <c r="I50" s="4">
        <v>648000</v>
      </c>
      <c r="J50" s="4">
        <f t="shared" si="2"/>
        <v>10854000</v>
      </c>
      <c r="K50" s="4"/>
      <c r="L50" s="4">
        <f t="shared" si="3"/>
        <v>10854000</v>
      </c>
      <c r="M50" s="7">
        <v>-45000</v>
      </c>
      <c r="N50" s="31">
        <f t="shared" si="4"/>
        <v>10809000</v>
      </c>
    </row>
    <row r="51" spans="1:14" ht="24" customHeight="1" x14ac:dyDescent="0.25">
      <c r="A51" s="26" t="s">
        <v>10</v>
      </c>
      <c r="B51" s="44" t="s">
        <v>11</v>
      </c>
      <c r="C51" s="44"/>
      <c r="D51" s="9">
        <f>D52+D59</f>
        <v>18217760</v>
      </c>
      <c r="E51" s="9">
        <f>E59+E74</f>
        <v>2152405</v>
      </c>
      <c r="F51" s="9">
        <f>F52+F59+F74</f>
        <v>20370165</v>
      </c>
      <c r="G51" s="9">
        <f t="shared" ref="G51:M51" si="5">G59+G74</f>
        <v>352288</v>
      </c>
      <c r="H51" s="9">
        <f>H52+H59+H74</f>
        <v>20722453</v>
      </c>
      <c r="I51" s="9">
        <f t="shared" si="5"/>
        <v>176241</v>
      </c>
      <c r="J51" s="9">
        <f>J52+J59+J74</f>
        <v>20898694</v>
      </c>
      <c r="K51" s="9">
        <f t="shared" si="5"/>
        <v>353471</v>
      </c>
      <c r="L51" s="9">
        <f>L52+L59+L74</f>
        <v>21252165</v>
      </c>
      <c r="M51" s="9">
        <f t="shared" si="5"/>
        <v>348795</v>
      </c>
      <c r="N51" s="9">
        <f>N52+N59+N74</f>
        <v>21600960</v>
      </c>
    </row>
    <row r="52" spans="1:14" ht="24" customHeight="1" x14ac:dyDescent="0.25">
      <c r="A52" s="19" t="s">
        <v>15</v>
      </c>
      <c r="B52" s="39" t="s">
        <v>12</v>
      </c>
      <c r="C52" s="39"/>
      <c r="D52" s="5">
        <f>SUM(D53:D58)</f>
        <v>18217760</v>
      </c>
      <c r="E52" s="4"/>
      <c r="F52" s="4">
        <f t="shared" si="0"/>
        <v>18217760</v>
      </c>
      <c r="G52" s="4"/>
      <c r="H52" s="4">
        <f t="shared" si="1"/>
        <v>18217760</v>
      </c>
      <c r="I52" s="4"/>
      <c r="J52" s="4">
        <f t="shared" si="2"/>
        <v>18217760</v>
      </c>
      <c r="K52" s="4"/>
      <c r="L52" s="4">
        <f t="shared" si="3"/>
        <v>18217760</v>
      </c>
      <c r="M52" s="7"/>
      <c r="N52" s="31">
        <f t="shared" si="4"/>
        <v>18217760</v>
      </c>
    </row>
    <row r="53" spans="1:14" ht="24" customHeight="1" x14ac:dyDescent="0.25">
      <c r="A53" s="26"/>
      <c r="B53" s="43" t="s">
        <v>28</v>
      </c>
      <c r="C53" s="43"/>
      <c r="D53" s="5"/>
      <c r="E53" s="4"/>
      <c r="F53" s="4">
        <f t="shared" si="0"/>
        <v>0</v>
      </c>
      <c r="G53" s="4"/>
      <c r="H53" s="4">
        <f t="shared" si="1"/>
        <v>0</v>
      </c>
      <c r="I53" s="4"/>
      <c r="J53" s="4">
        <f t="shared" si="2"/>
        <v>0</v>
      </c>
      <c r="K53" s="4"/>
      <c r="L53" s="4">
        <f t="shared" si="3"/>
        <v>0</v>
      </c>
      <c r="M53" s="7"/>
      <c r="N53" s="31">
        <f t="shared" si="4"/>
        <v>0</v>
      </c>
    </row>
    <row r="54" spans="1:14" ht="24" customHeight="1" x14ac:dyDescent="0.25">
      <c r="A54" s="26"/>
      <c r="B54" s="43" t="s">
        <v>29</v>
      </c>
      <c r="C54" s="43"/>
      <c r="D54" s="5"/>
      <c r="E54" s="4"/>
      <c r="F54" s="4">
        <f t="shared" si="0"/>
        <v>0</v>
      </c>
      <c r="G54" s="4"/>
      <c r="H54" s="4">
        <f t="shared" si="1"/>
        <v>0</v>
      </c>
      <c r="I54" s="4"/>
      <c r="J54" s="4">
        <f t="shared" si="2"/>
        <v>0</v>
      </c>
      <c r="K54" s="4"/>
      <c r="L54" s="4">
        <f t="shared" si="3"/>
        <v>0</v>
      </c>
      <c r="M54" s="7"/>
      <c r="N54" s="31">
        <f t="shared" si="4"/>
        <v>0</v>
      </c>
    </row>
    <row r="55" spans="1:14" ht="24" customHeight="1" x14ac:dyDescent="0.25">
      <c r="A55" s="26"/>
      <c r="B55" s="45" t="s">
        <v>30</v>
      </c>
      <c r="C55" s="45"/>
      <c r="D55" s="5"/>
      <c r="E55" s="4"/>
      <c r="F55" s="4">
        <f t="shared" si="0"/>
        <v>0</v>
      </c>
      <c r="G55" s="4"/>
      <c r="H55" s="4">
        <f t="shared" si="1"/>
        <v>0</v>
      </c>
      <c r="I55" s="4"/>
      <c r="J55" s="4">
        <f t="shared" si="2"/>
        <v>0</v>
      </c>
      <c r="K55" s="4"/>
      <c r="L55" s="4">
        <f t="shared" si="3"/>
        <v>0</v>
      </c>
      <c r="M55" s="7"/>
      <c r="N55" s="31">
        <f t="shared" si="4"/>
        <v>0</v>
      </c>
    </row>
    <row r="56" spans="1:14" ht="24" customHeight="1" x14ac:dyDescent="0.25">
      <c r="A56" s="26"/>
      <c r="B56" s="45" t="s">
        <v>31</v>
      </c>
      <c r="C56" s="45"/>
      <c r="D56" s="5">
        <v>18217760</v>
      </c>
      <c r="E56" s="4"/>
      <c r="F56" s="4">
        <f t="shared" si="0"/>
        <v>18217760</v>
      </c>
      <c r="G56" s="4"/>
      <c r="H56" s="4">
        <f t="shared" si="1"/>
        <v>18217760</v>
      </c>
      <c r="I56" s="4"/>
      <c r="J56" s="4">
        <f t="shared" si="2"/>
        <v>18217760</v>
      </c>
      <c r="K56" s="4"/>
      <c r="L56" s="4">
        <f t="shared" si="3"/>
        <v>18217760</v>
      </c>
      <c r="M56" s="7"/>
      <c r="N56" s="31">
        <f t="shared" si="4"/>
        <v>18217760</v>
      </c>
    </row>
    <row r="57" spans="1:14" ht="24" customHeight="1" x14ac:dyDescent="0.25">
      <c r="A57" s="26"/>
      <c r="B57" s="43" t="s">
        <v>66</v>
      </c>
      <c r="C57" s="43"/>
      <c r="D57" s="5">
        <v>0</v>
      </c>
      <c r="E57" s="4"/>
      <c r="F57" s="4">
        <f t="shared" si="0"/>
        <v>0</v>
      </c>
      <c r="G57" s="4"/>
      <c r="H57" s="4">
        <f t="shared" si="1"/>
        <v>0</v>
      </c>
      <c r="I57" s="4"/>
      <c r="J57" s="4">
        <f t="shared" si="2"/>
        <v>0</v>
      </c>
      <c r="K57" s="4"/>
      <c r="L57" s="4">
        <f t="shared" si="3"/>
        <v>0</v>
      </c>
      <c r="M57" s="7"/>
      <c r="N57" s="31">
        <f t="shared" si="4"/>
        <v>0</v>
      </c>
    </row>
    <row r="58" spans="1:14" ht="24" customHeight="1" x14ac:dyDescent="0.25">
      <c r="A58" s="26"/>
      <c r="B58" s="43" t="s">
        <v>32</v>
      </c>
      <c r="C58" s="43"/>
      <c r="D58" s="5">
        <v>0</v>
      </c>
      <c r="E58" s="4"/>
      <c r="F58" s="4">
        <f t="shared" si="0"/>
        <v>0</v>
      </c>
      <c r="G58" s="4"/>
      <c r="H58" s="4">
        <f t="shared" si="1"/>
        <v>0</v>
      </c>
      <c r="I58" s="4"/>
      <c r="J58" s="4">
        <f t="shared" si="2"/>
        <v>0</v>
      </c>
      <c r="K58" s="4"/>
      <c r="L58" s="4">
        <f t="shared" si="3"/>
        <v>0</v>
      </c>
      <c r="M58" s="7"/>
      <c r="N58" s="31">
        <f t="shared" si="4"/>
        <v>0</v>
      </c>
    </row>
    <row r="59" spans="1:14" ht="24" customHeight="1" x14ac:dyDescent="0.25">
      <c r="A59" s="26">
        <v>2</v>
      </c>
      <c r="B59" s="45" t="s">
        <v>103</v>
      </c>
      <c r="C59" s="45"/>
      <c r="D59" s="5">
        <v>0</v>
      </c>
      <c r="E59" s="4">
        <v>925557</v>
      </c>
      <c r="F59" s="4">
        <f t="shared" si="0"/>
        <v>925557</v>
      </c>
      <c r="G59" s="4">
        <v>352288</v>
      </c>
      <c r="H59" s="4">
        <f t="shared" si="1"/>
        <v>1277845</v>
      </c>
      <c r="I59" s="4">
        <v>176241</v>
      </c>
      <c r="J59" s="4">
        <f t="shared" si="2"/>
        <v>1454086</v>
      </c>
      <c r="K59" s="4">
        <v>353471</v>
      </c>
      <c r="L59" s="4">
        <f t="shared" si="3"/>
        <v>1807557</v>
      </c>
      <c r="M59" s="7">
        <v>348795</v>
      </c>
      <c r="N59" s="31">
        <f t="shared" si="4"/>
        <v>2156352</v>
      </c>
    </row>
    <row r="60" spans="1:14" ht="24" hidden="1" customHeight="1" x14ac:dyDescent="0.25">
      <c r="A60" s="26"/>
      <c r="B60" s="43" t="s">
        <v>33</v>
      </c>
      <c r="C60" s="43"/>
      <c r="D60" s="5">
        <v>0</v>
      </c>
      <c r="E60" s="4"/>
      <c r="F60" s="4">
        <f t="shared" si="0"/>
        <v>0</v>
      </c>
      <c r="G60" s="4"/>
      <c r="H60" s="4">
        <f t="shared" si="1"/>
        <v>0</v>
      </c>
      <c r="I60" s="4"/>
      <c r="J60" s="4">
        <f t="shared" si="2"/>
        <v>0</v>
      </c>
      <c r="K60" s="4"/>
      <c r="L60" s="4">
        <f t="shared" si="3"/>
        <v>0</v>
      </c>
      <c r="M60" s="7"/>
      <c r="N60" s="31">
        <f t="shared" si="4"/>
        <v>0</v>
      </c>
    </row>
    <row r="61" spans="1:14" ht="24" hidden="1" customHeight="1" x14ac:dyDescent="0.25">
      <c r="A61" s="26"/>
      <c r="B61" s="40" t="s">
        <v>53</v>
      </c>
      <c r="C61" s="40"/>
      <c r="D61" s="5">
        <v>0</v>
      </c>
      <c r="E61" s="4"/>
      <c r="F61" s="4">
        <f t="shared" si="0"/>
        <v>0</v>
      </c>
      <c r="G61" s="4"/>
      <c r="H61" s="4">
        <f t="shared" si="1"/>
        <v>0</v>
      </c>
      <c r="I61" s="4"/>
      <c r="J61" s="4">
        <f t="shared" si="2"/>
        <v>0</v>
      </c>
      <c r="K61" s="4"/>
      <c r="L61" s="4">
        <f t="shared" si="3"/>
        <v>0</v>
      </c>
      <c r="M61" s="7"/>
      <c r="N61" s="31">
        <f t="shared" si="4"/>
        <v>0</v>
      </c>
    </row>
    <row r="62" spans="1:14" ht="24" hidden="1" customHeight="1" x14ac:dyDescent="0.25">
      <c r="A62" s="26"/>
      <c r="B62" s="40" t="s">
        <v>54</v>
      </c>
      <c r="C62" s="40"/>
      <c r="D62" s="5">
        <v>0</v>
      </c>
      <c r="E62" s="4"/>
      <c r="F62" s="4">
        <f t="shared" si="0"/>
        <v>0</v>
      </c>
      <c r="G62" s="4"/>
      <c r="H62" s="4">
        <f t="shared" si="1"/>
        <v>0</v>
      </c>
      <c r="I62" s="4"/>
      <c r="J62" s="4">
        <f t="shared" si="2"/>
        <v>0</v>
      </c>
      <c r="K62" s="4"/>
      <c r="L62" s="4">
        <f t="shared" si="3"/>
        <v>0</v>
      </c>
      <c r="M62" s="7"/>
      <c r="N62" s="31">
        <f t="shared" si="4"/>
        <v>0</v>
      </c>
    </row>
    <row r="63" spans="1:14" ht="24" hidden="1" customHeight="1" x14ac:dyDescent="0.25">
      <c r="A63" s="26"/>
      <c r="B63" s="46" t="s">
        <v>55</v>
      </c>
      <c r="C63" s="46"/>
      <c r="D63" s="5">
        <v>0</v>
      </c>
      <c r="E63" s="4"/>
      <c r="F63" s="4">
        <f t="shared" si="0"/>
        <v>0</v>
      </c>
      <c r="G63" s="4"/>
      <c r="H63" s="4">
        <f t="shared" si="1"/>
        <v>0</v>
      </c>
      <c r="I63" s="4"/>
      <c r="J63" s="4">
        <f t="shared" si="2"/>
        <v>0</v>
      </c>
      <c r="K63" s="4"/>
      <c r="L63" s="4">
        <f t="shared" si="3"/>
        <v>0</v>
      </c>
      <c r="M63" s="7"/>
      <c r="N63" s="31">
        <f t="shared" si="4"/>
        <v>0</v>
      </c>
    </row>
    <row r="64" spans="1:14" ht="24" hidden="1" customHeight="1" x14ac:dyDescent="0.25">
      <c r="A64" s="26"/>
      <c r="B64" s="40" t="s">
        <v>56</v>
      </c>
      <c r="C64" s="40"/>
      <c r="D64" s="5">
        <v>0</v>
      </c>
      <c r="E64" s="4"/>
      <c r="F64" s="4">
        <f t="shared" si="0"/>
        <v>0</v>
      </c>
      <c r="G64" s="4"/>
      <c r="H64" s="4">
        <f t="shared" si="1"/>
        <v>0</v>
      </c>
      <c r="I64" s="4"/>
      <c r="J64" s="4">
        <f t="shared" si="2"/>
        <v>0</v>
      </c>
      <c r="K64" s="4"/>
      <c r="L64" s="4">
        <f t="shared" si="3"/>
        <v>0</v>
      </c>
      <c r="M64" s="7"/>
      <c r="N64" s="31">
        <f t="shared" si="4"/>
        <v>0</v>
      </c>
    </row>
    <row r="65" spans="1:14" ht="24" hidden="1" customHeight="1" x14ac:dyDescent="0.25">
      <c r="A65" s="26"/>
      <c r="B65" s="40" t="s">
        <v>57</v>
      </c>
      <c r="C65" s="40"/>
      <c r="D65" s="5">
        <v>0</v>
      </c>
      <c r="E65" s="4"/>
      <c r="F65" s="4">
        <f t="shared" si="0"/>
        <v>0</v>
      </c>
      <c r="G65" s="4"/>
      <c r="H65" s="4">
        <f t="shared" si="1"/>
        <v>0</v>
      </c>
      <c r="I65" s="4"/>
      <c r="J65" s="4">
        <f t="shared" si="2"/>
        <v>0</v>
      </c>
      <c r="K65" s="4"/>
      <c r="L65" s="4">
        <f t="shared" si="3"/>
        <v>0</v>
      </c>
      <c r="M65" s="7"/>
      <c r="N65" s="31">
        <f t="shared" si="4"/>
        <v>0</v>
      </c>
    </row>
    <row r="66" spans="1:14" ht="24" hidden="1" customHeight="1" x14ac:dyDescent="0.25">
      <c r="A66" s="26"/>
      <c r="B66" s="40" t="s">
        <v>58</v>
      </c>
      <c r="C66" s="40"/>
      <c r="D66" s="5">
        <v>0</v>
      </c>
      <c r="E66" s="4"/>
      <c r="F66" s="4">
        <f t="shared" si="0"/>
        <v>0</v>
      </c>
      <c r="G66" s="4"/>
      <c r="H66" s="4">
        <f t="shared" si="1"/>
        <v>0</v>
      </c>
      <c r="I66" s="4"/>
      <c r="J66" s="4">
        <f t="shared" si="2"/>
        <v>0</v>
      </c>
      <c r="K66" s="4"/>
      <c r="L66" s="4">
        <f t="shared" si="3"/>
        <v>0</v>
      </c>
      <c r="M66" s="7"/>
      <c r="N66" s="31">
        <f t="shared" si="4"/>
        <v>0</v>
      </c>
    </row>
    <row r="67" spans="1:14" ht="24" hidden="1" customHeight="1" x14ac:dyDescent="0.25">
      <c r="A67" s="26"/>
      <c r="B67" s="43" t="s">
        <v>34</v>
      </c>
      <c r="C67" s="43"/>
      <c r="D67" s="5">
        <v>0</v>
      </c>
      <c r="E67" s="4"/>
      <c r="F67" s="4">
        <f t="shared" si="0"/>
        <v>0</v>
      </c>
      <c r="G67" s="4"/>
      <c r="H67" s="4">
        <f t="shared" si="1"/>
        <v>0</v>
      </c>
      <c r="I67" s="4"/>
      <c r="J67" s="4">
        <f t="shared" si="2"/>
        <v>0</v>
      </c>
      <c r="K67" s="4"/>
      <c r="L67" s="4">
        <f t="shared" si="3"/>
        <v>0</v>
      </c>
      <c r="M67" s="7"/>
      <c r="N67" s="31">
        <f t="shared" si="4"/>
        <v>0</v>
      </c>
    </row>
    <row r="68" spans="1:14" ht="24" hidden="1" customHeight="1" x14ac:dyDescent="0.25">
      <c r="A68" s="26"/>
      <c r="B68" s="40" t="s">
        <v>59</v>
      </c>
      <c r="C68" s="40"/>
      <c r="D68" s="5">
        <v>0</v>
      </c>
      <c r="E68" s="4"/>
      <c r="F68" s="4">
        <f t="shared" si="0"/>
        <v>0</v>
      </c>
      <c r="G68" s="4"/>
      <c r="H68" s="4">
        <f t="shared" si="1"/>
        <v>0</v>
      </c>
      <c r="I68" s="4"/>
      <c r="J68" s="4">
        <f t="shared" si="2"/>
        <v>0</v>
      </c>
      <c r="K68" s="4"/>
      <c r="L68" s="4">
        <f t="shared" si="3"/>
        <v>0</v>
      </c>
      <c r="M68" s="7"/>
      <c r="N68" s="31">
        <f t="shared" si="4"/>
        <v>0</v>
      </c>
    </row>
    <row r="69" spans="1:14" ht="24" hidden="1" customHeight="1" x14ac:dyDescent="0.25">
      <c r="A69" s="26"/>
      <c r="B69" s="40" t="s">
        <v>60</v>
      </c>
      <c r="C69" s="40"/>
      <c r="D69" s="5">
        <v>0</v>
      </c>
      <c r="E69" s="4"/>
      <c r="F69" s="4">
        <f t="shared" si="0"/>
        <v>0</v>
      </c>
      <c r="G69" s="4"/>
      <c r="H69" s="4">
        <f t="shared" si="1"/>
        <v>0</v>
      </c>
      <c r="I69" s="4"/>
      <c r="J69" s="4">
        <f t="shared" si="2"/>
        <v>0</v>
      </c>
      <c r="K69" s="4"/>
      <c r="L69" s="4">
        <f t="shared" si="3"/>
        <v>0</v>
      </c>
      <c r="M69" s="7"/>
      <c r="N69" s="31">
        <f t="shared" si="4"/>
        <v>0</v>
      </c>
    </row>
    <row r="70" spans="1:14" ht="24" hidden="1" customHeight="1" x14ac:dyDescent="0.25">
      <c r="A70" s="26"/>
      <c r="B70" s="40" t="s">
        <v>61</v>
      </c>
      <c r="C70" s="40"/>
      <c r="D70" s="5">
        <v>0</v>
      </c>
      <c r="E70" s="4"/>
      <c r="F70" s="4">
        <f t="shared" si="0"/>
        <v>0</v>
      </c>
      <c r="G70" s="4"/>
      <c r="H70" s="4">
        <f t="shared" si="1"/>
        <v>0</v>
      </c>
      <c r="I70" s="4"/>
      <c r="J70" s="4">
        <f t="shared" si="2"/>
        <v>0</v>
      </c>
      <c r="K70" s="4"/>
      <c r="L70" s="4">
        <f t="shared" si="3"/>
        <v>0</v>
      </c>
      <c r="M70" s="7"/>
      <c r="N70" s="31">
        <f t="shared" si="4"/>
        <v>0</v>
      </c>
    </row>
    <row r="71" spans="1:14" ht="24" hidden="1" customHeight="1" x14ac:dyDescent="0.25">
      <c r="A71" s="26"/>
      <c r="B71" s="40" t="s">
        <v>62</v>
      </c>
      <c r="C71" s="40"/>
      <c r="D71" s="5">
        <v>0</v>
      </c>
      <c r="E71" s="4"/>
      <c r="F71" s="4">
        <f t="shared" ref="F71:F91" si="6">SUM(D71:E71)</f>
        <v>0</v>
      </c>
      <c r="G71" s="4"/>
      <c r="H71" s="4">
        <f t="shared" ref="H71:H91" si="7">SUM(F71:G71)</f>
        <v>0</v>
      </c>
      <c r="I71" s="4"/>
      <c r="J71" s="4">
        <f t="shared" ref="J71:J91" si="8">SUM(H71:I71)</f>
        <v>0</v>
      </c>
      <c r="K71" s="4"/>
      <c r="L71" s="4">
        <f t="shared" ref="L71:L93" si="9">SUM(J71:K71)</f>
        <v>0</v>
      </c>
      <c r="M71" s="7"/>
      <c r="N71" s="31">
        <f t="shared" ref="N71:N93" si="10">SUM(L71:M71)</f>
        <v>0</v>
      </c>
    </row>
    <row r="72" spans="1:14" ht="24" hidden="1" customHeight="1" x14ac:dyDescent="0.25">
      <c r="A72" s="26"/>
      <c r="B72" s="40" t="s">
        <v>63</v>
      </c>
      <c r="C72" s="40"/>
      <c r="D72" s="5">
        <v>0</v>
      </c>
      <c r="E72" s="4"/>
      <c r="F72" s="4">
        <f t="shared" si="6"/>
        <v>0</v>
      </c>
      <c r="G72" s="4"/>
      <c r="H72" s="4">
        <f t="shared" si="7"/>
        <v>0</v>
      </c>
      <c r="I72" s="4"/>
      <c r="J72" s="4">
        <f t="shared" si="8"/>
        <v>0</v>
      </c>
      <c r="K72" s="4"/>
      <c r="L72" s="4">
        <f t="shared" si="9"/>
        <v>0</v>
      </c>
      <c r="M72" s="7"/>
      <c r="N72" s="31">
        <f t="shared" si="10"/>
        <v>0</v>
      </c>
    </row>
    <row r="73" spans="1:14" ht="24" hidden="1" customHeight="1" thickBot="1" x14ac:dyDescent="0.25">
      <c r="A73" s="26"/>
      <c r="B73" s="40" t="s">
        <v>64</v>
      </c>
      <c r="C73" s="40"/>
      <c r="D73" s="5">
        <v>0</v>
      </c>
      <c r="E73" s="4"/>
      <c r="F73" s="4">
        <f t="shared" si="6"/>
        <v>0</v>
      </c>
      <c r="G73" s="4"/>
      <c r="H73" s="4">
        <f t="shared" si="7"/>
        <v>0</v>
      </c>
      <c r="I73" s="4"/>
      <c r="J73" s="4">
        <f t="shared" si="8"/>
        <v>0</v>
      </c>
      <c r="K73" s="4"/>
      <c r="L73" s="4">
        <f t="shared" si="9"/>
        <v>0</v>
      </c>
      <c r="M73" s="7"/>
      <c r="N73" s="31">
        <f t="shared" si="10"/>
        <v>0</v>
      </c>
    </row>
    <row r="74" spans="1:14" ht="24" customHeight="1" x14ac:dyDescent="0.25">
      <c r="A74" s="34">
        <v>3</v>
      </c>
      <c r="B74" s="28" t="s">
        <v>99</v>
      </c>
      <c r="C74" s="28"/>
      <c r="D74" s="4"/>
      <c r="E74" s="4">
        <v>1226848</v>
      </c>
      <c r="F74" s="4">
        <v>1226848</v>
      </c>
      <c r="G74" s="4"/>
      <c r="H74" s="4">
        <f t="shared" ref="H74" si="11">SUM(F74:G74)</f>
        <v>1226848</v>
      </c>
      <c r="I74" s="4"/>
      <c r="J74" s="4">
        <f t="shared" ref="J74" si="12">SUM(H74:I74)</f>
        <v>1226848</v>
      </c>
      <c r="K74" s="4"/>
      <c r="L74" s="4">
        <f t="shared" ref="L74" si="13">SUM(J74:K74)</f>
        <v>1226848</v>
      </c>
      <c r="M74" s="7"/>
      <c r="N74" s="31">
        <f t="shared" ref="N74" si="14">SUM(L74:M74)</f>
        <v>1226848</v>
      </c>
    </row>
    <row r="75" spans="1:14" ht="24" customHeight="1" x14ac:dyDescent="0.25">
      <c r="A75" s="41" t="s">
        <v>91</v>
      </c>
      <c r="B75" s="42"/>
      <c r="C75" s="42"/>
      <c r="D75" s="6"/>
      <c r="E75" s="10">
        <f>SUM(E84:E86)</f>
        <v>2065153</v>
      </c>
      <c r="F75" s="10">
        <f t="shared" si="6"/>
        <v>2065153</v>
      </c>
      <c r="G75" s="10">
        <v>273896</v>
      </c>
      <c r="H75" s="10">
        <f t="shared" si="7"/>
        <v>2339049</v>
      </c>
      <c r="I75" s="10">
        <f>SUM(I84)</f>
        <v>135513</v>
      </c>
      <c r="J75" s="10">
        <f t="shared" si="8"/>
        <v>2474562</v>
      </c>
      <c r="K75" s="10">
        <v>271027</v>
      </c>
      <c r="L75" s="10">
        <f t="shared" si="9"/>
        <v>2745589</v>
      </c>
      <c r="M75" s="32">
        <f>SUM(M84+M86)</f>
        <v>6265326</v>
      </c>
      <c r="N75" s="33">
        <f t="shared" si="10"/>
        <v>9010915</v>
      </c>
    </row>
    <row r="76" spans="1:14" ht="24" customHeight="1" x14ac:dyDescent="0.25">
      <c r="A76" s="19" t="s">
        <v>43</v>
      </c>
      <c r="B76" s="39" t="s">
        <v>13</v>
      </c>
      <c r="C76" s="39"/>
      <c r="D76" s="5">
        <v>0</v>
      </c>
      <c r="E76" s="4"/>
      <c r="F76" s="4">
        <f t="shared" si="6"/>
        <v>0</v>
      </c>
      <c r="G76" s="4"/>
      <c r="H76" s="4">
        <f t="shared" si="7"/>
        <v>0</v>
      </c>
      <c r="I76" s="4"/>
      <c r="J76" s="4">
        <f t="shared" si="8"/>
        <v>0</v>
      </c>
      <c r="K76" s="4"/>
      <c r="L76" s="4">
        <f t="shared" si="9"/>
        <v>0</v>
      </c>
      <c r="M76" s="7"/>
      <c r="N76" s="31">
        <f t="shared" si="10"/>
        <v>0</v>
      </c>
    </row>
    <row r="77" spans="1:14" ht="24" customHeight="1" x14ac:dyDescent="0.25">
      <c r="A77" s="19" t="s">
        <v>16</v>
      </c>
      <c r="B77" s="39" t="s">
        <v>92</v>
      </c>
      <c r="C77" s="39"/>
      <c r="D77" s="5">
        <v>0</v>
      </c>
      <c r="E77" s="4"/>
      <c r="F77" s="4">
        <f t="shared" si="6"/>
        <v>0</v>
      </c>
      <c r="G77" s="4"/>
      <c r="H77" s="4">
        <f t="shared" si="7"/>
        <v>0</v>
      </c>
      <c r="I77" s="4"/>
      <c r="J77" s="4">
        <f t="shared" si="8"/>
        <v>0</v>
      </c>
      <c r="K77" s="4"/>
      <c r="L77" s="4">
        <f t="shared" si="9"/>
        <v>0</v>
      </c>
      <c r="M77" s="7"/>
      <c r="N77" s="31">
        <f t="shared" si="10"/>
        <v>0</v>
      </c>
    </row>
    <row r="78" spans="1:14" ht="24" customHeight="1" x14ac:dyDescent="0.25">
      <c r="A78" s="19" t="s">
        <v>17</v>
      </c>
      <c r="B78" s="39" t="s">
        <v>93</v>
      </c>
      <c r="C78" s="39"/>
      <c r="D78" s="5">
        <v>0</v>
      </c>
      <c r="E78" s="4"/>
      <c r="F78" s="4">
        <f t="shared" si="6"/>
        <v>0</v>
      </c>
      <c r="G78" s="4"/>
      <c r="H78" s="4">
        <f t="shared" si="7"/>
        <v>0</v>
      </c>
      <c r="I78" s="4"/>
      <c r="J78" s="4">
        <f t="shared" si="8"/>
        <v>0</v>
      </c>
      <c r="K78" s="4"/>
      <c r="L78" s="4">
        <f t="shared" si="9"/>
        <v>0</v>
      </c>
      <c r="M78" s="7"/>
      <c r="N78" s="31">
        <f t="shared" si="10"/>
        <v>0</v>
      </c>
    </row>
    <row r="79" spans="1:14" ht="24" customHeight="1" x14ac:dyDescent="0.25">
      <c r="A79" s="19" t="s">
        <v>18</v>
      </c>
      <c r="B79" s="24" t="s">
        <v>94</v>
      </c>
      <c r="C79" s="24"/>
      <c r="D79" s="5">
        <v>0</v>
      </c>
      <c r="E79" s="4"/>
      <c r="F79" s="4">
        <f t="shared" si="6"/>
        <v>0</v>
      </c>
      <c r="G79" s="4"/>
      <c r="H79" s="4">
        <f t="shared" si="7"/>
        <v>0</v>
      </c>
      <c r="I79" s="4"/>
      <c r="J79" s="4">
        <f t="shared" si="8"/>
        <v>0</v>
      </c>
      <c r="K79" s="4"/>
      <c r="L79" s="4">
        <f t="shared" si="9"/>
        <v>0</v>
      </c>
      <c r="M79" s="7"/>
      <c r="N79" s="31">
        <f t="shared" si="10"/>
        <v>0</v>
      </c>
    </row>
    <row r="80" spans="1:14" ht="29.25" customHeight="1" x14ac:dyDescent="0.25">
      <c r="A80" s="19" t="s">
        <v>36</v>
      </c>
      <c r="B80" s="56" t="s">
        <v>95</v>
      </c>
      <c r="C80" s="56"/>
      <c r="D80" s="5">
        <v>0</v>
      </c>
      <c r="E80" s="4"/>
      <c r="F80" s="4">
        <f t="shared" si="6"/>
        <v>0</v>
      </c>
      <c r="G80" s="4"/>
      <c r="H80" s="4">
        <f t="shared" si="7"/>
        <v>0</v>
      </c>
      <c r="I80" s="4"/>
      <c r="J80" s="4">
        <f t="shared" si="8"/>
        <v>0</v>
      </c>
      <c r="K80" s="4"/>
      <c r="L80" s="4">
        <f t="shared" si="9"/>
        <v>0</v>
      </c>
      <c r="M80" s="7"/>
      <c r="N80" s="31">
        <f t="shared" si="10"/>
        <v>0</v>
      </c>
    </row>
    <row r="81" spans="1:14" ht="24" customHeight="1" x14ac:dyDescent="0.25">
      <c r="A81" s="19" t="s">
        <v>37</v>
      </c>
      <c r="B81" s="24" t="s">
        <v>96</v>
      </c>
      <c r="C81" s="24"/>
      <c r="D81" s="5">
        <v>0</v>
      </c>
      <c r="E81" s="4"/>
      <c r="F81" s="4">
        <f t="shared" si="6"/>
        <v>0</v>
      </c>
      <c r="G81" s="4"/>
      <c r="H81" s="4">
        <f t="shared" si="7"/>
        <v>0</v>
      </c>
      <c r="I81" s="4"/>
      <c r="J81" s="4">
        <f t="shared" si="8"/>
        <v>0</v>
      </c>
      <c r="K81" s="4"/>
      <c r="L81" s="4">
        <f t="shared" si="9"/>
        <v>0</v>
      </c>
      <c r="M81" s="7"/>
      <c r="N81" s="31">
        <f t="shared" si="10"/>
        <v>0</v>
      </c>
    </row>
    <row r="82" spans="1:14" ht="24" customHeight="1" x14ac:dyDescent="0.25">
      <c r="A82" s="19" t="s">
        <v>86</v>
      </c>
      <c r="B82" s="24" t="s">
        <v>97</v>
      </c>
      <c r="C82" s="24"/>
      <c r="D82" s="5">
        <v>0</v>
      </c>
      <c r="E82" s="4"/>
      <c r="F82" s="4">
        <f t="shared" si="6"/>
        <v>0</v>
      </c>
      <c r="G82" s="4"/>
      <c r="H82" s="4">
        <f t="shared" si="7"/>
        <v>0</v>
      </c>
      <c r="I82" s="4"/>
      <c r="J82" s="4">
        <f t="shared" si="8"/>
        <v>0</v>
      </c>
      <c r="K82" s="4"/>
      <c r="L82" s="4">
        <f t="shared" si="9"/>
        <v>0</v>
      </c>
      <c r="M82" s="7"/>
      <c r="N82" s="31">
        <f t="shared" si="10"/>
        <v>0</v>
      </c>
    </row>
    <row r="83" spans="1:14" ht="24" customHeight="1" x14ac:dyDescent="0.25">
      <c r="A83" s="19" t="s">
        <v>38</v>
      </c>
      <c r="B83" s="24" t="s">
        <v>98</v>
      </c>
      <c r="C83" s="24"/>
      <c r="D83" s="5">
        <v>0</v>
      </c>
      <c r="E83" s="4"/>
      <c r="F83" s="4">
        <f t="shared" si="6"/>
        <v>0</v>
      </c>
      <c r="G83" s="4"/>
      <c r="H83" s="4">
        <f t="shared" si="7"/>
        <v>0</v>
      </c>
      <c r="I83" s="4"/>
      <c r="J83" s="4">
        <f t="shared" si="8"/>
        <v>0</v>
      </c>
      <c r="K83" s="4"/>
      <c r="L83" s="4">
        <f t="shared" si="9"/>
        <v>0</v>
      </c>
      <c r="M83" s="7"/>
      <c r="N83" s="31">
        <f t="shared" si="10"/>
        <v>0</v>
      </c>
    </row>
    <row r="84" spans="1:14" ht="24" customHeight="1" x14ac:dyDescent="0.25">
      <c r="A84" s="19" t="s">
        <v>39</v>
      </c>
      <c r="B84" s="39" t="s">
        <v>106</v>
      </c>
      <c r="C84" s="39"/>
      <c r="D84" s="5">
        <v>0</v>
      </c>
      <c r="E84" s="4">
        <v>739953</v>
      </c>
      <c r="F84" s="4">
        <f t="shared" si="6"/>
        <v>739953</v>
      </c>
      <c r="G84" s="4">
        <v>273896</v>
      </c>
      <c r="H84" s="4">
        <f t="shared" si="7"/>
        <v>1013849</v>
      </c>
      <c r="I84" s="4">
        <v>135513</v>
      </c>
      <c r="J84" s="4">
        <f t="shared" si="8"/>
        <v>1149362</v>
      </c>
      <c r="K84" s="4">
        <v>271027</v>
      </c>
      <c r="L84" s="4">
        <f t="shared" si="9"/>
        <v>1420389</v>
      </c>
      <c r="M84" s="7">
        <v>109326</v>
      </c>
      <c r="N84" s="31">
        <f t="shared" si="10"/>
        <v>1529715</v>
      </c>
    </row>
    <row r="85" spans="1:14" ht="35.450000000000003" customHeight="1" x14ac:dyDescent="0.25">
      <c r="A85" s="19" t="s">
        <v>40</v>
      </c>
      <c r="B85" s="56" t="s">
        <v>105</v>
      </c>
      <c r="C85" s="56"/>
      <c r="D85" s="5">
        <v>0</v>
      </c>
      <c r="E85" s="4">
        <v>1325200</v>
      </c>
      <c r="F85" s="4">
        <f t="shared" si="6"/>
        <v>1325200</v>
      </c>
      <c r="G85" s="4"/>
      <c r="H85" s="4">
        <f t="shared" si="7"/>
        <v>1325200</v>
      </c>
      <c r="I85" s="4"/>
      <c r="J85" s="4">
        <f t="shared" si="8"/>
        <v>1325200</v>
      </c>
      <c r="K85" s="4"/>
      <c r="L85" s="4">
        <f t="shared" si="9"/>
        <v>1325200</v>
      </c>
      <c r="M85" s="7"/>
      <c r="N85" s="31">
        <f t="shared" si="10"/>
        <v>1325200</v>
      </c>
    </row>
    <row r="86" spans="1:14" ht="24" customHeight="1" x14ac:dyDescent="0.25">
      <c r="A86" s="19" t="s">
        <v>41</v>
      </c>
      <c r="B86" s="47" t="s">
        <v>118</v>
      </c>
      <c r="C86" s="48"/>
      <c r="D86" s="5"/>
      <c r="E86" s="4"/>
      <c r="F86" s="4"/>
      <c r="G86" s="4"/>
      <c r="H86" s="4"/>
      <c r="I86" s="4"/>
      <c r="J86" s="4"/>
      <c r="K86" s="4"/>
      <c r="L86" s="4"/>
      <c r="M86" s="7">
        <v>6156000</v>
      </c>
      <c r="N86" s="31">
        <v>6156000</v>
      </c>
    </row>
    <row r="87" spans="1:14" ht="24" customHeight="1" x14ac:dyDescent="0.25">
      <c r="A87" s="19" t="s">
        <v>42</v>
      </c>
      <c r="B87" s="24" t="s">
        <v>100</v>
      </c>
      <c r="C87" s="24"/>
      <c r="D87" s="5">
        <v>0</v>
      </c>
      <c r="E87" s="4"/>
      <c r="F87" s="4">
        <f t="shared" si="6"/>
        <v>0</v>
      </c>
      <c r="G87" s="4"/>
      <c r="H87" s="4">
        <f t="shared" si="7"/>
        <v>0</v>
      </c>
      <c r="I87" s="4"/>
      <c r="J87" s="4">
        <f t="shared" si="8"/>
        <v>0</v>
      </c>
      <c r="K87" s="4"/>
      <c r="L87" s="4">
        <f t="shared" si="9"/>
        <v>0</v>
      </c>
      <c r="M87" s="7"/>
      <c r="N87" s="31">
        <f t="shared" si="10"/>
        <v>0</v>
      </c>
    </row>
    <row r="88" spans="1:14" ht="24" customHeight="1" x14ac:dyDescent="0.25">
      <c r="A88" s="54" t="s">
        <v>111</v>
      </c>
      <c r="B88" s="55"/>
      <c r="C88" s="55"/>
      <c r="D88" s="55"/>
      <c r="E88" s="10"/>
      <c r="F88" s="10">
        <f t="shared" si="6"/>
        <v>0</v>
      </c>
      <c r="G88" s="10">
        <v>13127421</v>
      </c>
      <c r="H88" s="10">
        <f t="shared" si="7"/>
        <v>13127421</v>
      </c>
      <c r="I88" s="10"/>
      <c r="J88" s="10">
        <f t="shared" si="8"/>
        <v>13127421</v>
      </c>
      <c r="K88" s="10"/>
      <c r="L88" s="10">
        <f t="shared" si="9"/>
        <v>13127421</v>
      </c>
      <c r="M88" s="32"/>
      <c r="N88" s="33">
        <f t="shared" si="10"/>
        <v>13127421</v>
      </c>
    </row>
    <row r="89" spans="1:14" ht="24" customHeight="1" x14ac:dyDescent="0.25">
      <c r="A89" s="41" t="s">
        <v>44</v>
      </c>
      <c r="B89" s="42"/>
      <c r="C89" s="42"/>
      <c r="D89" s="6">
        <v>0</v>
      </c>
      <c r="E89" s="4"/>
      <c r="F89" s="4">
        <f t="shared" si="6"/>
        <v>0</v>
      </c>
      <c r="G89" s="4"/>
      <c r="H89" s="4">
        <f t="shared" si="7"/>
        <v>0</v>
      </c>
      <c r="I89" s="4"/>
      <c r="J89" s="4">
        <f t="shared" si="8"/>
        <v>0</v>
      </c>
      <c r="K89" s="4"/>
      <c r="L89" s="4">
        <f t="shared" si="9"/>
        <v>0</v>
      </c>
      <c r="M89" s="7"/>
      <c r="N89" s="31">
        <f t="shared" si="10"/>
        <v>0</v>
      </c>
    </row>
    <row r="90" spans="1:14" ht="24" customHeight="1" x14ac:dyDescent="0.25">
      <c r="A90" s="41" t="s">
        <v>45</v>
      </c>
      <c r="B90" s="42"/>
      <c r="C90" s="42"/>
      <c r="D90" s="6">
        <v>0</v>
      </c>
      <c r="E90" s="4"/>
      <c r="F90" s="4">
        <f t="shared" si="6"/>
        <v>0</v>
      </c>
      <c r="G90" s="4"/>
      <c r="H90" s="4">
        <f t="shared" si="7"/>
        <v>0</v>
      </c>
      <c r="I90" s="4"/>
      <c r="J90" s="4">
        <f t="shared" si="8"/>
        <v>0</v>
      </c>
      <c r="K90" s="4"/>
      <c r="L90" s="4">
        <f t="shared" si="9"/>
        <v>0</v>
      </c>
      <c r="M90" s="7"/>
      <c r="N90" s="31">
        <f t="shared" si="10"/>
        <v>0</v>
      </c>
    </row>
    <row r="91" spans="1:14" ht="24" customHeight="1" x14ac:dyDescent="0.25">
      <c r="A91" s="63"/>
      <c r="B91" s="64"/>
      <c r="C91" s="64"/>
      <c r="D91" s="64"/>
      <c r="E91" s="4"/>
      <c r="F91" s="4">
        <f t="shared" si="6"/>
        <v>0</v>
      </c>
      <c r="G91" s="4"/>
      <c r="H91" s="4">
        <f t="shared" si="7"/>
        <v>0</v>
      </c>
      <c r="I91" s="4"/>
      <c r="J91" s="4">
        <f t="shared" si="8"/>
        <v>0</v>
      </c>
      <c r="K91" s="4"/>
      <c r="L91" s="4">
        <f t="shared" si="9"/>
        <v>0</v>
      </c>
      <c r="M91" s="7"/>
      <c r="N91" s="31">
        <f t="shared" si="10"/>
        <v>0</v>
      </c>
    </row>
    <row r="92" spans="1:14" ht="24" customHeight="1" x14ac:dyDescent="0.25">
      <c r="A92" s="61" t="s">
        <v>114</v>
      </c>
      <c r="B92" s="62"/>
      <c r="C92" s="62"/>
      <c r="D92" s="11">
        <f>D7+D21+D26+D51</f>
        <v>966861275</v>
      </c>
      <c r="E92" s="10">
        <f>E7+E21+E26+E51+E75+E88</f>
        <v>4742263</v>
      </c>
      <c r="F92" s="10">
        <f t="shared" ref="F92:N92" si="15">F7+F21+F26+F51+F75+F88</f>
        <v>971603538</v>
      </c>
      <c r="G92" s="10">
        <f t="shared" si="15"/>
        <v>13982735</v>
      </c>
      <c r="H92" s="10">
        <f t="shared" si="15"/>
        <v>985586273</v>
      </c>
      <c r="I92" s="10">
        <f t="shared" si="15"/>
        <v>9464067</v>
      </c>
      <c r="J92" s="10">
        <f t="shared" si="15"/>
        <v>995050340</v>
      </c>
      <c r="K92" s="10">
        <f t="shared" si="15"/>
        <v>777990</v>
      </c>
      <c r="L92" s="10">
        <f t="shared" si="15"/>
        <v>995828330</v>
      </c>
      <c r="M92" s="10">
        <f t="shared" si="15"/>
        <v>8753318</v>
      </c>
      <c r="N92" s="10">
        <f t="shared" si="15"/>
        <v>1004581648</v>
      </c>
    </row>
    <row r="93" spans="1:14" ht="72.75" customHeight="1" thickBot="1" x14ac:dyDescent="0.3">
      <c r="A93" s="49" t="s">
        <v>119</v>
      </c>
      <c r="B93" s="50"/>
      <c r="C93" s="51"/>
      <c r="D93" s="35"/>
      <c r="E93" s="36"/>
      <c r="F93" s="36"/>
      <c r="G93" s="36"/>
      <c r="H93" s="36"/>
      <c r="I93" s="23">
        <v>3154000</v>
      </c>
      <c r="J93" s="23">
        <v>3154000</v>
      </c>
      <c r="K93" s="23"/>
      <c r="L93" s="23">
        <f t="shared" si="9"/>
        <v>3154000</v>
      </c>
      <c r="M93" s="23">
        <v>29999995</v>
      </c>
      <c r="N93" s="33">
        <f t="shared" si="10"/>
        <v>33153995</v>
      </c>
    </row>
    <row r="94" spans="1:14" x14ac:dyDescent="0.25">
      <c r="I94" s="13"/>
    </row>
    <row r="95" spans="1:14" x14ac:dyDescent="0.25">
      <c r="I95" s="13"/>
    </row>
  </sheetData>
  <mergeCells count="84">
    <mergeCell ref="A3:L3"/>
    <mergeCell ref="B17:C17"/>
    <mergeCell ref="B47:C47"/>
    <mergeCell ref="B48:C48"/>
    <mergeCell ref="B49:C49"/>
    <mergeCell ref="B18:C18"/>
    <mergeCell ref="B34:C34"/>
    <mergeCell ref="B35:C35"/>
    <mergeCell ref="B36:C36"/>
    <mergeCell ref="B37:C37"/>
    <mergeCell ref="B38:C38"/>
    <mergeCell ref="B39:C39"/>
    <mergeCell ref="B19:C19"/>
    <mergeCell ref="B32:C32"/>
    <mergeCell ref="B10:C10"/>
    <mergeCell ref="B15:C15"/>
    <mergeCell ref="B46:C46"/>
    <mergeCell ref="B20:C20"/>
    <mergeCell ref="B25:C25"/>
    <mergeCell ref="B28:C28"/>
    <mergeCell ref="B23:C23"/>
    <mergeCell ref="B24:C24"/>
    <mergeCell ref="B27:C27"/>
    <mergeCell ref="B30:C30"/>
    <mergeCell ref="B29:C29"/>
    <mergeCell ref="B33:C33"/>
    <mergeCell ref="B31:C31"/>
    <mergeCell ref="B41:C41"/>
    <mergeCell ref="B21:C21"/>
    <mergeCell ref="B22:C22"/>
    <mergeCell ref="B40:C40"/>
    <mergeCell ref="B57:C57"/>
    <mergeCell ref="B58:C58"/>
    <mergeCell ref="B64:C64"/>
    <mergeCell ref="A91:D91"/>
    <mergeCell ref="B50:C50"/>
    <mergeCell ref="B5:C5"/>
    <mergeCell ref="B9:C9"/>
    <mergeCell ref="A6:C6"/>
    <mergeCell ref="B11:C11"/>
    <mergeCell ref="A92:C92"/>
    <mergeCell ref="B52:C52"/>
    <mergeCell ref="B53:C53"/>
    <mergeCell ref="B54:C54"/>
    <mergeCell ref="B55:C55"/>
    <mergeCell ref="B59:C59"/>
    <mergeCell ref="B60:C60"/>
    <mergeCell ref="B61:C61"/>
    <mergeCell ref="B66:C66"/>
    <mergeCell ref="B72:C72"/>
    <mergeCell ref="B80:C80"/>
    <mergeCell ref="B73:C73"/>
    <mergeCell ref="B86:C86"/>
    <mergeCell ref="A93:C93"/>
    <mergeCell ref="A4:H4"/>
    <mergeCell ref="A89:C89"/>
    <mergeCell ref="A90:C90"/>
    <mergeCell ref="B77:C77"/>
    <mergeCell ref="B78:C78"/>
    <mergeCell ref="A88:D88"/>
    <mergeCell ref="B85:C85"/>
    <mergeCell ref="B84:C84"/>
    <mergeCell ref="B12:C12"/>
    <mergeCell ref="B13:C13"/>
    <mergeCell ref="B14:C14"/>
    <mergeCell ref="B43:C43"/>
    <mergeCell ref="B44:C44"/>
    <mergeCell ref="B8:C8"/>
    <mergeCell ref="A1:C1"/>
    <mergeCell ref="A2:C2"/>
    <mergeCell ref="B76:C76"/>
    <mergeCell ref="B70:C70"/>
    <mergeCell ref="A75:C75"/>
    <mergeCell ref="B42:C42"/>
    <mergeCell ref="B51:C51"/>
    <mergeCell ref="B56:C56"/>
    <mergeCell ref="B68:C68"/>
    <mergeCell ref="B69:C69"/>
    <mergeCell ref="B67:C67"/>
    <mergeCell ref="B62:C62"/>
    <mergeCell ref="B63:C63"/>
    <mergeCell ref="B45:C45"/>
    <mergeCell ref="B71:C71"/>
    <mergeCell ref="B65:C65"/>
  </mergeCells>
  <phoneticPr fontId="0" type="noConversion"/>
  <printOptions horizontalCentered="1"/>
  <pageMargins left="0.15748031496062992" right="0.19685039370078741" top="0.35433070866141736" bottom="0.47244094488188981" header="0.15748031496062992" footer="0.19685039370078741"/>
  <pageSetup paperSize="8" scale="65" orientation="landscape" r:id="rId1"/>
  <headerFooter>
    <oddHeader>&amp;CKözponti támogatások 
2018. év&amp;R&amp;12 5. számú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9" sqref="D39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mikok</dc:creator>
  <cp:lastModifiedBy>Fruzsi</cp:lastModifiedBy>
  <cp:lastPrinted>2019-02-06T07:26:34Z</cp:lastPrinted>
  <dcterms:created xsi:type="dcterms:W3CDTF">2013-01-04T11:02:09Z</dcterms:created>
  <dcterms:modified xsi:type="dcterms:W3CDTF">2019-02-13T11:50:50Z</dcterms:modified>
</cp:coreProperties>
</file>